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IOLENCIA MUJER\2020\3º Trimestre\Publicar\"/>
    </mc:Choice>
  </mc:AlternateContent>
  <xr:revisionPtr revIDLastSave="0" documentId="13_ncr:1_{380EF84F-5C2B-4061-92D1-37CADCB963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Pers Enjuic por Sexo" sheetId="14" r:id="rId14"/>
    <sheet name="Audiencias_Sentencias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F50" i="4" s="1"/>
  <c r="H28" i="4"/>
  <c r="H50" i="4" s="1"/>
  <c r="G28" i="4"/>
  <c r="G50" i="4" s="1"/>
  <c r="G36" i="4"/>
  <c r="H33" i="4"/>
  <c r="F33" i="4"/>
  <c r="N28" i="4"/>
  <c r="M28" i="4"/>
  <c r="R28" i="2" l="1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O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<sst xmlns="http://schemas.openxmlformats.org/spreadsheetml/2006/main" count="705" uniqueCount="129">
  <si>
    <t>Juzgados de Instrucción en funciones de Guardia/Procesos de Violencia de Género</t>
  </si>
  <si>
    <t>JUZGADOS DE VIOLENCIA SOBRE LA MUJER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</si>
  <si>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</si>
  <si>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</si>
  <si>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</si>
  <si>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</si>
  <si>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</si>
  <si>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</si>
  <si>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</si>
  <si>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</si>
  <si>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</si>
  <si>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</si>
  <si>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</si>
  <si>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</si>
  <si>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</si>
  <si>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</si>
  <si>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</si>
  <si>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</si>
  <si>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</si>
  <si>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</si>
  <si>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</si>
  <si>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</si>
  <si>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</si>
  <si>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</si>
  <si>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</si>
  <si>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</si>
  <si>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</si>
  <si>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</si>
  <si>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</si>
  <si>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</si>
  <si>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</si>
  <si>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</si>
  <si>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</si>
  <si>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</si>
  <si>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</si>
  <si>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</si>
  <si>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</si>
  <si>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</si>
  <si>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</si>
  <si>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</si>
  <si>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</si>
  <si>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</si>
  <si>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</si>
  <si>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</si>
  <si>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</si>
  <si>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</si>
  <si>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</si>
  <si>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</si>
  <si>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</si>
  <si>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</si>
  <si>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</si>
  <si>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</si>
  <si>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</si>
  <si>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</si>
  <si>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</si>
  <si>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</si>
  <si>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Juzgados de lo Penal/Procesos de Violencia de Género/Personas Enjuiciadas</t>
  </si>
  <si>
    <t>Total 
Condenatorias</t>
  </si>
  <si>
    <t>Previa 
Conformidad</t>
  </si>
  <si>
    <t>Restantes 
Condenatorias</t>
  </si>
  <si>
    <t>Absolutorias</t>
  </si>
  <si>
    <t>Juzgados de lo Penal/Procesos de Violencia de Género/Sentencias</t>
  </si>
  <si>
    <t>Total Menores Enjuiciados</t>
  </si>
  <si>
    <t>Españoles</t>
  </si>
  <si>
    <t>Extranjeros</t>
  </si>
  <si>
    <t>Total Menores 
Enjuiciados</t>
  </si>
  <si>
    <t>Juzgados de Menores/Procesos de Violencia de Género/Personas Enjuiciadas</t>
  </si>
  <si>
    <t>Juzgados de Menores/Procesos de Violencia de Género/Sentencias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</si>
  <si>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</si>
  <si>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</si>
  <si>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</si>
  <si>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</si>
  <si>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</si>
  <si>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</si>
  <si>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</si>
  <si>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</si>
  <si>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</si>
  <si>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</si>
  <si>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</si>
  <si>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</si>
  <si>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</si>
  <si>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</si>
  <si>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</si>
  <si>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</si>
  <si>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</si>
  <si>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</si>
  <si>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</si>
  <si>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</si>
  <si>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</si>
  <si>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</si>
  <si>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</si>
  <si>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</si>
  <si>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</si>
  <si>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</si>
  <si>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</si>
  <si>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</si>
  <si>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</si>
  <si>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</si>
  <si>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</si>
  <si>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</si>
  <si>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</si>
  <si>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</si>
  <si>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</si>
  <si>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</si>
  <si>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</si>
  <si>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</si>
  <si>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</si>
  <si>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</si>
  <si>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Juzgados de Instrucción en funciones de Guardia/Procesos de Violencia de Género/Órdenes de Protección</t>
  </si>
  <si>
    <t xml:space="preserve">Evolución de las Denuncias Recibidas  
</t>
  </si>
  <si>
    <t>Juzgados de Guardia/Asuntos</t>
  </si>
  <si>
    <t>Juzgados de Guardia/Órdenes de Protección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</si>
  <si>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</si>
  <si>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</si>
  <si>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</si>
  <si>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</si>
  <si>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</si>
  <si>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</si>
  <si>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</si>
  <si>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>3º Trimestre 2019</t>
  </si>
  <si>
    <t>3º Trimestre 2020</t>
  </si>
  <si>
    <t>3º Trimestre 2020/3º Trimestre 2019</t>
  </si>
  <si>
    <t>Evolución 
3º Trimestre 2020/3º Trimestre 2019</t>
  </si>
  <si>
    <t>3º Trimestre 2019
Con Imposición de medidas</t>
  </si>
  <si>
    <t>3º Trimestre 2019
Sin Imposicion de Medidas</t>
  </si>
  <si>
    <t>3º Trimestre 2020
Con Imposición de medidas</t>
  </si>
  <si>
    <t>3º Trimestre 2020
Sin Imposicion de Medidas</t>
  </si>
  <si>
    <t>Evolución
3º Trimestre 2020/3º Trimestre 2019
Con Imposición de medidas</t>
  </si>
  <si>
    <t>Evolución
3º Trimestre 2020/3º Trimestre 2019
Sin Imposición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</si>
</sst>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62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0" borderId="0" xfId="1" applyFont="1" applyAlignment="1">
      <alignment horizontal="left" vertical="center"/>
    </xf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left" vertical="center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14</xdr:col>
      <xdr:colOff>10583</xdr:colOff>
      <xdr:row>9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75217" y="1308100"/>
          <a:ext cx="13114866" cy="2730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638175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653726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762001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777556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4"/>
  <sheetViews>
    <sheetView tabSelected="1" workbookViewId="0"/>
  </sheetViews>
  <sheetFormatPr baseColWidth="10" defaultRowHeight="12.75" x14ac:dyDescent="0.2"/>
  <cols>
    <col min="5" max="5" width="12.75" customWidth="1"/>
  </cols>
  <sheetData>
    <row r="16" spans="2:6" ht="14.25" x14ac:dyDescent="0.2">
      <c r="B16" s="31" t="s">
        <v>1</v>
      </c>
      <c r="C16" s="31"/>
      <c r="D16" s="31"/>
      <c r="E16" s="31"/>
      <c r="F16" s="31"/>
    </row>
    <row r="17" spans="2:12" ht="14.25" x14ac:dyDescent="0.2">
      <c r="B17" s="27"/>
      <c r="C17" s="27"/>
      <c r="D17" s="27"/>
      <c r="E17" s="27"/>
      <c r="F17" s="27"/>
    </row>
    <row r="18" spans="2:12" ht="14.25" x14ac:dyDescent="0.2">
      <c r="B18" s="31" t="s">
        <v>103</v>
      </c>
      <c r="C18" s="31"/>
      <c r="D18" s="31"/>
      <c r="E18" s="31"/>
      <c r="F18" s="1"/>
    </row>
    <row r="19" spans="2:12" ht="14.25" x14ac:dyDescent="0.2">
      <c r="B19" s="31" t="s">
        <v>104</v>
      </c>
      <c r="C19" s="31"/>
      <c r="D19" s="31"/>
      <c r="E19" s="31"/>
      <c r="F19" s="1"/>
    </row>
    <row r="20" spans="2:12" ht="14.25" x14ac:dyDescent="0.2">
      <c r="B20" s="31" t="s">
        <v>105</v>
      </c>
      <c r="C20" s="31"/>
      <c r="D20" s="31"/>
      <c r="E20" s="31"/>
      <c r="F20" s="1"/>
    </row>
    <row r="21" spans="2:12" ht="14.25" x14ac:dyDescent="0.2">
      <c r="B21" s="31" t="s">
        <v>106</v>
      </c>
      <c r="C21" s="31"/>
      <c r="D21" s="31"/>
      <c r="E21" s="31"/>
      <c r="F21" s="1"/>
    </row>
    <row r="22" spans="2:12" ht="14.25" x14ac:dyDescent="0.2">
      <c r="B22" s="21" t="s">
        <v>107</v>
      </c>
      <c r="C22" s="21"/>
      <c r="D22" s="21"/>
      <c r="E22" s="21"/>
      <c r="F22" s="1"/>
    </row>
    <row r="23" spans="2:12" ht="14.25" x14ac:dyDescent="0.2">
      <c r="B23" s="3"/>
      <c r="C23" s="3"/>
      <c r="D23" s="3"/>
      <c r="E23" s="3"/>
      <c r="F23" s="3"/>
      <c r="G23" s="4"/>
      <c r="H23" s="4"/>
      <c r="I23" s="4"/>
    </row>
    <row r="24" spans="2:12" ht="15" x14ac:dyDescent="0.25">
      <c r="B24" s="2" t="s">
        <v>56</v>
      </c>
      <c r="C24" s="2"/>
      <c r="D24" s="18"/>
      <c r="E24" s="18"/>
      <c r="F24" s="18"/>
      <c r="G24" s="18"/>
      <c r="H24" s="19"/>
      <c r="I24" s="19"/>
    </row>
    <row r="25" spans="2:12" ht="15" customHeight="1" x14ac:dyDescent="0.2">
      <c r="B25" s="31" t="s">
        <v>61</v>
      </c>
      <c r="C25" s="31"/>
      <c r="D25" s="31"/>
      <c r="E25" s="31"/>
      <c r="F25" s="31"/>
      <c r="G25" s="31"/>
      <c r="H25" s="31"/>
      <c r="I25" s="31"/>
    </row>
    <row r="26" spans="2:12" ht="14.25" x14ac:dyDescent="0.2">
      <c r="B26" s="31" t="s">
        <v>66</v>
      </c>
      <c r="C26" s="31"/>
      <c r="D26" s="31"/>
      <c r="E26" s="31"/>
      <c r="F26" s="31"/>
      <c r="G26" s="31"/>
      <c r="H26" s="31"/>
      <c r="I26" s="31"/>
    </row>
    <row r="27" spans="2:12" ht="14.25" x14ac:dyDescent="0.2">
      <c r="B27" s="31" t="s">
        <v>67</v>
      </c>
      <c r="C27" s="31"/>
      <c r="D27" s="31"/>
      <c r="E27" s="31"/>
      <c r="F27" s="31"/>
      <c r="G27" s="31"/>
      <c r="H27" s="31"/>
      <c r="I27" s="31"/>
    </row>
    <row r="28" spans="2:12" ht="14.25" x14ac:dyDescent="0.2">
      <c r="B28" s="31" t="s">
        <v>0</v>
      </c>
      <c r="C28" s="31"/>
      <c r="D28" s="31"/>
      <c r="E28" s="31"/>
      <c r="F28" s="31"/>
      <c r="G28" s="31"/>
      <c r="H28" s="31"/>
      <c r="I28" s="31"/>
    </row>
    <row r="29" spans="2:12" ht="14.25" x14ac:dyDescent="0.2">
      <c r="B29" s="31" t="s">
        <v>108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4.25" x14ac:dyDescent="0.2">
      <c r="B30" s="31" t="s">
        <v>110</v>
      </c>
      <c r="C30" s="31"/>
      <c r="D30" s="31"/>
      <c r="E30" s="31"/>
      <c r="F30" s="28"/>
      <c r="G30" s="28"/>
      <c r="H30" s="28"/>
      <c r="I30" s="28"/>
      <c r="J30" s="28"/>
      <c r="K30" s="28"/>
      <c r="L30" s="28"/>
    </row>
    <row r="31" spans="2:12" ht="14.25" x14ac:dyDescent="0.2">
      <c r="B31" s="31" t="s">
        <v>111</v>
      </c>
      <c r="C31" s="31"/>
      <c r="D31" s="31"/>
      <c r="E31" s="31"/>
      <c r="F31" s="28"/>
      <c r="G31" s="28"/>
      <c r="H31" s="28"/>
      <c r="I31" s="28"/>
      <c r="J31" s="28"/>
      <c r="K31" s="28"/>
      <c r="L31" s="28"/>
    </row>
    <row r="32" spans="2:12" ht="14.25" x14ac:dyDescent="0.2">
      <c r="B32" s="31" t="s">
        <v>91</v>
      </c>
      <c r="C32" s="31"/>
      <c r="D32" s="31"/>
      <c r="E32" s="31"/>
      <c r="F32" s="31"/>
      <c r="G32" s="31"/>
      <c r="H32" s="31"/>
      <c r="I32" s="31"/>
    </row>
    <row r="33" spans="2:9" ht="14.25" x14ac:dyDescent="0.2">
      <c r="B33" s="31" t="s">
        <v>92</v>
      </c>
      <c r="C33" s="31"/>
      <c r="D33" s="31"/>
      <c r="E33" s="31"/>
      <c r="F33" s="31"/>
      <c r="G33" s="31"/>
      <c r="H33" s="31"/>
      <c r="I33" s="31"/>
    </row>
    <row r="34" spans="2:9" ht="14.25" x14ac:dyDescent="0.2">
      <c r="B34" s="31" t="s">
        <v>102</v>
      </c>
      <c r="C34" s="31"/>
      <c r="D34" s="31"/>
      <c r="E34" s="31"/>
      <c r="F34" s="31"/>
      <c r="G34" s="31"/>
      <c r="H34" s="31"/>
      <c r="I34" s="31"/>
    </row>
  </sheetData>
  <mergeCells count="19">
    <mergeCell ref="B16:F16"/>
    <mergeCell ref="B28:I28"/>
    <mergeCell ref="B32:I32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  <mergeCell ref="B34:I34"/>
    <mergeCell ref="B25:I25"/>
    <mergeCell ref="B27:I27"/>
    <mergeCell ref="B33:I33"/>
    <mergeCell ref="B29:L29"/>
    <mergeCell ref="B30:E30"/>
    <mergeCell ref="B31:E31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2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2:I32" location="'Audiencias_Pers Enjuiciadas'!A1" display="Audiencia Provincial/Procesos de Violencia de Género/Total Personas Enjuiciadas" xr:uid="{00000000-0004-0000-0000-000013000000}"/>
    <hyperlink ref="B33:I33" location="'Audiencias_Pers Enjuic por Sexo'!A1" display="Audiencia Provincial/Procesos de Violencia de Género/Personas Enjuiciadas por Sexo" xr:uid="{00000000-0004-0000-0000-000014000000}"/>
    <hyperlink ref="B34:I34" location="Audiencias_Sentencias!A1" display="Audiencia Provincial/Procesos de Violencia de Género/Sentencias" xr:uid="{00000000-0004-0000-0000-000015000000}"/>
    <hyperlink ref="B30:E30" location="'Jdos Guardia_Asuntos'!A1" display="Juzgados de Guardia/Asuntos" xr:uid="{00000000-0004-0000-0000-000016000000}"/>
    <hyperlink ref="B31:F31" location="'Jdos Guardia_Órdenes Protección'!A1" display="Juzgados de Guardia/Órdenes de Protección" xr:uid="{00000000-0004-0000-0000-00001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9.875" bestFit="1" customWidth="1"/>
    <col min="4" max="4" width="17.125" bestFit="1" customWidth="1"/>
    <col min="5" max="5" width="16" bestFit="1" customWidth="1"/>
    <col min="6" max="6" width="19.375" bestFit="1" customWidth="1"/>
    <col min="7" max="7" width="19.875" bestFit="1" customWidth="1"/>
    <col min="8" max="8" width="16.875" bestFit="1" customWidth="1"/>
    <col min="9" max="9" width="16" bestFit="1" customWidth="1"/>
    <col min="10" max="10" width="19.375" bestFit="1" customWidth="1"/>
    <col min="11" max="18" width="20.625" customWidth="1"/>
    <col min="19" max="19" width="11.875" customWidth="1"/>
  </cols>
  <sheetData>
    <row r="9" spans="2:10" ht="44.25" customHeight="1" thickBot="1" x14ac:dyDescent="0.25">
      <c r="C9" s="32" t="s">
        <v>119</v>
      </c>
      <c r="D9" s="33"/>
      <c r="E9" s="33"/>
      <c r="F9" s="33"/>
      <c r="G9" s="32" t="s">
        <v>120</v>
      </c>
      <c r="H9" s="33"/>
      <c r="I9" s="33"/>
      <c r="J9" s="33"/>
    </row>
    <row r="10" spans="2:10" ht="44.25" customHeight="1" thickBot="1" x14ac:dyDescent="0.25">
      <c r="C10" s="11" t="s">
        <v>68</v>
      </c>
      <c r="D10" s="11" t="s">
        <v>69</v>
      </c>
      <c r="E10" s="11" t="s">
        <v>70</v>
      </c>
      <c r="F10" s="11" t="s">
        <v>71</v>
      </c>
      <c r="G10" s="11" t="s">
        <v>68</v>
      </c>
      <c r="H10" s="11" t="s">
        <v>69</v>
      </c>
      <c r="I10" s="11" t="s">
        <v>70</v>
      </c>
      <c r="J10" s="11" t="s">
        <v>71</v>
      </c>
    </row>
    <row r="11" spans="2:10" ht="20.100000000000001" customHeight="1" thickBot="1" x14ac:dyDescent="0.25">
      <c r="B11" s="5" t="s">
        <v>2</v>
      </c>
      <c r="C11" s="12">
        <f>SUM(D11:E11)</f>
        <v>12</v>
      </c>
      <c r="D11" s="24">
        <v>11</v>
      </c>
      <c r="E11" s="24">
        <v>1</v>
      </c>
      <c r="F11" s="24">
        <v>11</v>
      </c>
      <c r="G11" s="12">
        <f>SUM(H11:I11)</f>
        <v>20</v>
      </c>
      <c r="H11" s="24">
        <v>16</v>
      </c>
      <c r="I11" s="24">
        <v>4</v>
      </c>
      <c r="J11" s="24">
        <v>14</v>
      </c>
    </row>
    <row r="12" spans="2:10" ht="20.100000000000001" customHeight="1" thickBot="1" x14ac:dyDescent="0.25">
      <c r="B12" s="6" t="s">
        <v>3</v>
      </c>
      <c r="C12" s="12">
        <f t="shared" ref="C12:C27" si="0">SUM(D12:E12)</f>
        <v>7</v>
      </c>
      <c r="D12" s="24">
        <v>7</v>
      </c>
      <c r="E12" s="24">
        <v>0</v>
      </c>
      <c r="F12" s="24">
        <v>4</v>
      </c>
      <c r="G12" s="12">
        <f t="shared" ref="G12:G27" si="1">SUM(H12:I12)</f>
        <v>4</v>
      </c>
      <c r="H12" s="24">
        <v>4</v>
      </c>
      <c r="I12" s="24">
        <v>0</v>
      </c>
      <c r="J12" s="24">
        <v>4</v>
      </c>
    </row>
    <row r="13" spans="2:10" ht="20.100000000000001" customHeight="1" thickBot="1" x14ac:dyDescent="0.25">
      <c r="B13" s="6" t="s">
        <v>4</v>
      </c>
      <c r="C13" s="12">
        <f t="shared" si="0"/>
        <v>0</v>
      </c>
      <c r="D13" s="24">
        <v>0</v>
      </c>
      <c r="E13" s="24">
        <v>0</v>
      </c>
      <c r="F13" s="24">
        <v>0</v>
      </c>
      <c r="G13" s="12">
        <f t="shared" si="1"/>
        <v>0</v>
      </c>
      <c r="H13" s="24">
        <v>0</v>
      </c>
      <c r="I13" s="24">
        <v>0</v>
      </c>
      <c r="J13" s="24">
        <v>0</v>
      </c>
    </row>
    <row r="14" spans="2:10" ht="20.100000000000001" customHeight="1" thickBot="1" x14ac:dyDescent="0.25">
      <c r="B14" s="6" t="s">
        <v>5</v>
      </c>
      <c r="C14" s="12">
        <f t="shared" si="0"/>
        <v>3</v>
      </c>
      <c r="D14" s="24">
        <v>3</v>
      </c>
      <c r="E14" s="24">
        <v>0</v>
      </c>
      <c r="F14" s="24">
        <v>1</v>
      </c>
      <c r="G14" s="12">
        <f t="shared" si="1"/>
        <v>3</v>
      </c>
      <c r="H14" s="24">
        <v>3</v>
      </c>
      <c r="I14" s="24">
        <v>0</v>
      </c>
      <c r="J14" s="24">
        <v>3</v>
      </c>
    </row>
    <row r="15" spans="2:10" ht="20.100000000000001" customHeight="1" thickBot="1" x14ac:dyDescent="0.25">
      <c r="B15" s="6" t="s">
        <v>6</v>
      </c>
      <c r="C15" s="12">
        <f t="shared" si="0"/>
        <v>15</v>
      </c>
      <c r="D15" s="24">
        <v>14</v>
      </c>
      <c r="E15" s="24">
        <v>1</v>
      </c>
      <c r="F15" s="24">
        <v>14</v>
      </c>
      <c r="G15" s="12">
        <f t="shared" si="1"/>
        <v>5</v>
      </c>
      <c r="H15" s="24">
        <v>4</v>
      </c>
      <c r="I15" s="24">
        <v>1</v>
      </c>
      <c r="J15" s="24">
        <v>4</v>
      </c>
    </row>
    <row r="16" spans="2:10" ht="20.100000000000001" customHeight="1" thickBot="1" x14ac:dyDescent="0.25">
      <c r="B16" s="6" t="s">
        <v>7</v>
      </c>
      <c r="C16" s="12">
        <f t="shared" si="0"/>
        <v>1</v>
      </c>
      <c r="D16" s="24">
        <v>1</v>
      </c>
      <c r="E16" s="24">
        <v>0</v>
      </c>
      <c r="F16" s="24">
        <v>1</v>
      </c>
      <c r="G16" s="12">
        <f t="shared" si="1"/>
        <v>2</v>
      </c>
      <c r="H16" s="24">
        <v>2</v>
      </c>
      <c r="I16" s="24">
        <v>0</v>
      </c>
      <c r="J16" s="24">
        <v>2</v>
      </c>
    </row>
    <row r="17" spans="2:10" ht="20.100000000000001" customHeight="1" thickBot="1" x14ac:dyDescent="0.25">
      <c r="B17" s="6" t="s">
        <v>8</v>
      </c>
      <c r="C17" s="12">
        <f t="shared" si="0"/>
        <v>1</v>
      </c>
      <c r="D17" s="24">
        <v>1</v>
      </c>
      <c r="E17" s="24">
        <v>0</v>
      </c>
      <c r="F17" s="24">
        <v>0</v>
      </c>
      <c r="G17" s="12">
        <f t="shared" si="1"/>
        <v>3</v>
      </c>
      <c r="H17" s="24">
        <v>3</v>
      </c>
      <c r="I17" s="24">
        <v>0</v>
      </c>
      <c r="J17" s="24">
        <v>1</v>
      </c>
    </row>
    <row r="18" spans="2:10" ht="20.100000000000001" customHeight="1" thickBot="1" x14ac:dyDescent="0.25">
      <c r="B18" s="6" t="s">
        <v>9</v>
      </c>
      <c r="C18" s="12">
        <f t="shared" si="0"/>
        <v>4</v>
      </c>
      <c r="D18" s="24">
        <v>4</v>
      </c>
      <c r="E18" s="24">
        <v>0</v>
      </c>
      <c r="F18" s="24">
        <v>1</v>
      </c>
      <c r="G18" s="12">
        <f t="shared" si="1"/>
        <v>1</v>
      </c>
      <c r="H18" s="24">
        <v>1</v>
      </c>
      <c r="I18" s="24">
        <v>0</v>
      </c>
      <c r="J18" s="24">
        <v>1</v>
      </c>
    </row>
    <row r="19" spans="2:10" ht="20.100000000000001" customHeight="1" thickBot="1" x14ac:dyDescent="0.25">
      <c r="B19" s="6" t="s">
        <v>10</v>
      </c>
      <c r="C19" s="12">
        <f t="shared" si="0"/>
        <v>4</v>
      </c>
      <c r="D19" s="24">
        <v>4</v>
      </c>
      <c r="E19" s="24">
        <v>0</v>
      </c>
      <c r="F19" s="24">
        <v>3</v>
      </c>
      <c r="G19" s="12">
        <f t="shared" si="1"/>
        <v>2</v>
      </c>
      <c r="H19" s="24">
        <v>1</v>
      </c>
      <c r="I19" s="24">
        <v>1</v>
      </c>
      <c r="J19" s="24">
        <v>1</v>
      </c>
    </row>
    <row r="20" spans="2:10" ht="20.100000000000001" customHeight="1" thickBot="1" x14ac:dyDescent="0.25">
      <c r="B20" s="6" t="s">
        <v>11</v>
      </c>
      <c r="C20" s="12">
        <f t="shared" si="0"/>
        <v>8</v>
      </c>
      <c r="D20" s="24">
        <v>8</v>
      </c>
      <c r="E20" s="24">
        <v>0</v>
      </c>
      <c r="F20" s="24">
        <v>8</v>
      </c>
      <c r="G20" s="12">
        <f t="shared" si="1"/>
        <v>14</v>
      </c>
      <c r="H20" s="24">
        <v>13</v>
      </c>
      <c r="I20" s="24">
        <v>1</v>
      </c>
      <c r="J20" s="24">
        <v>12</v>
      </c>
    </row>
    <row r="21" spans="2:10" ht="20.100000000000001" customHeight="1" thickBot="1" x14ac:dyDescent="0.25">
      <c r="B21" s="6" t="s">
        <v>12</v>
      </c>
      <c r="C21" s="12">
        <f t="shared" si="0"/>
        <v>0</v>
      </c>
      <c r="D21" s="24">
        <v>0</v>
      </c>
      <c r="E21" s="24">
        <v>0</v>
      </c>
      <c r="F21" s="24">
        <v>0</v>
      </c>
      <c r="G21" s="12">
        <f t="shared" si="1"/>
        <v>1</v>
      </c>
      <c r="H21" s="24">
        <v>1</v>
      </c>
      <c r="I21" s="24">
        <v>0</v>
      </c>
      <c r="J21" s="24">
        <v>0</v>
      </c>
    </row>
    <row r="22" spans="2:10" ht="20.100000000000001" customHeight="1" thickBot="1" x14ac:dyDescent="0.25">
      <c r="B22" s="6" t="s">
        <v>13</v>
      </c>
      <c r="C22" s="12">
        <f t="shared" si="0"/>
        <v>0</v>
      </c>
      <c r="D22" s="24">
        <v>0</v>
      </c>
      <c r="E22" s="24">
        <v>0</v>
      </c>
      <c r="F22" s="24">
        <v>0</v>
      </c>
      <c r="G22" s="12">
        <f t="shared" si="1"/>
        <v>0</v>
      </c>
      <c r="H22" s="24">
        <v>0</v>
      </c>
      <c r="I22" s="24">
        <v>0</v>
      </c>
      <c r="J22" s="24">
        <v>0</v>
      </c>
    </row>
    <row r="23" spans="2:10" ht="20.100000000000001" customHeight="1" thickBot="1" x14ac:dyDescent="0.25">
      <c r="B23" s="6" t="s">
        <v>14</v>
      </c>
      <c r="C23" s="12">
        <f t="shared" si="0"/>
        <v>2</v>
      </c>
      <c r="D23" s="24">
        <v>2</v>
      </c>
      <c r="E23" s="24">
        <v>0</v>
      </c>
      <c r="F23" s="24">
        <v>2</v>
      </c>
      <c r="G23" s="12">
        <f t="shared" si="1"/>
        <v>4</v>
      </c>
      <c r="H23" s="24">
        <v>3</v>
      </c>
      <c r="I23" s="24">
        <v>1</v>
      </c>
      <c r="J23" s="24">
        <v>2</v>
      </c>
    </row>
    <row r="24" spans="2:10" ht="20.100000000000001" customHeight="1" thickBot="1" x14ac:dyDescent="0.25">
      <c r="B24" s="6" t="s">
        <v>15</v>
      </c>
      <c r="C24" s="12">
        <f t="shared" si="0"/>
        <v>5</v>
      </c>
      <c r="D24" s="24">
        <v>5</v>
      </c>
      <c r="E24" s="24">
        <v>0</v>
      </c>
      <c r="F24" s="24">
        <v>5</v>
      </c>
      <c r="G24" s="12">
        <f t="shared" si="1"/>
        <v>2</v>
      </c>
      <c r="H24" s="24">
        <v>2</v>
      </c>
      <c r="I24" s="24">
        <v>0</v>
      </c>
      <c r="J24" s="24">
        <v>2</v>
      </c>
    </row>
    <row r="25" spans="2:10" ht="20.100000000000001" customHeight="1" thickBot="1" x14ac:dyDescent="0.25">
      <c r="B25" s="6" t="s">
        <v>16</v>
      </c>
      <c r="C25" s="12">
        <f t="shared" si="0"/>
        <v>3</v>
      </c>
      <c r="D25" s="24">
        <v>3</v>
      </c>
      <c r="E25" s="24">
        <v>0</v>
      </c>
      <c r="F25" s="24">
        <v>3</v>
      </c>
      <c r="G25" s="12">
        <f t="shared" si="1"/>
        <v>0</v>
      </c>
      <c r="H25" s="24">
        <v>0</v>
      </c>
      <c r="I25" s="24">
        <v>0</v>
      </c>
      <c r="J25" s="24">
        <v>0</v>
      </c>
    </row>
    <row r="26" spans="2:10" ht="20.100000000000001" customHeight="1" thickBot="1" x14ac:dyDescent="0.25">
      <c r="B26" s="7" t="s">
        <v>17</v>
      </c>
      <c r="C26" s="12">
        <f t="shared" si="0"/>
        <v>4</v>
      </c>
      <c r="D26" s="24">
        <v>4</v>
      </c>
      <c r="E26" s="24">
        <v>0</v>
      </c>
      <c r="F26" s="24">
        <v>4</v>
      </c>
      <c r="G26" s="12">
        <f t="shared" si="1"/>
        <v>4</v>
      </c>
      <c r="H26" s="24">
        <v>4</v>
      </c>
      <c r="I26" s="24">
        <v>0</v>
      </c>
      <c r="J26" s="24">
        <v>1</v>
      </c>
    </row>
    <row r="27" spans="2:10" ht="20.100000000000001" customHeight="1" thickBot="1" x14ac:dyDescent="0.25">
      <c r="B27" s="8" t="s">
        <v>18</v>
      </c>
      <c r="C27" s="12">
        <f t="shared" si="0"/>
        <v>0</v>
      </c>
      <c r="D27" s="24">
        <v>0</v>
      </c>
      <c r="E27" s="24">
        <v>0</v>
      </c>
      <c r="F27" s="24">
        <v>0</v>
      </c>
      <c r="G27" s="12">
        <f t="shared" si="1"/>
        <v>1</v>
      </c>
      <c r="H27" s="24">
        <v>1</v>
      </c>
      <c r="I27" s="24">
        <v>0</v>
      </c>
      <c r="J27" s="24">
        <v>1</v>
      </c>
    </row>
    <row r="28" spans="2:10" ht="20.100000000000001" customHeight="1" thickBot="1" x14ac:dyDescent="0.25">
      <c r="B28" s="9" t="s">
        <v>19</v>
      </c>
      <c r="C28" s="13">
        <f>SUM(C11:C27)</f>
        <v>69</v>
      </c>
      <c r="D28" s="13">
        <f t="shared" ref="D28:J28" si="2">SUM(D11:D27)</f>
        <v>67</v>
      </c>
      <c r="E28" s="13">
        <f t="shared" si="2"/>
        <v>2</v>
      </c>
      <c r="F28" s="13">
        <f t="shared" si="2"/>
        <v>57</v>
      </c>
      <c r="G28" s="13">
        <f t="shared" si="2"/>
        <v>66</v>
      </c>
      <c r="H28" s="13">
        <f t="shared" si="2"/>
        <v>58</v>
      </c>
      <c r="I28" s="13">
        <f t="shared" si="2"/>
        <v>8</v>
      </c>
      <c r="J28" s="13">
        <f t="shared" si="2"/>
        <v>48</v>
      </c>
    </row>
    <row r="29" spans="2:10" x14ac:dyDescent="0.2">
      <c r="C29" s="23"/>
      <c r="D29" s="23"/>
      <c r="E29" s="23"/>
      <c r="F29" s="23"/>
      <c r="G29" s="23"/>
      <c r="H29" s="23"/>
      <c r="I29" s="23"/>
      <c r="J29" s="23"/>
    </row>
    <row r="32" spans="2:10" ht="44.25" customHeight="1" thickBot="1" x14ac:dyDescent="0.25">
      <c r="C32" s="32" t="s">
        <v>122</v>
      </c>
      <c r="D32" s="33"/>
      <c r="E32" s="33"/>
      <c r="F32" s="33"/>
    </row>
    <row r="33" spans="2:6" ht="44.25" customHeight="1" thickBot="1" x14ac:dyDescent="0.25">
      <c r="C33" s="11" t="s">
        <v>72</v>
      </c>
      <c r="D33" s="11" t="s">
        <v>73</v>
      </c>
      <c r="E33" s="11" t="s">
        <v>74</v>
      </c>
      <c r="F33" s="11" t="s">
        <v>75</v>
      </c>
    </row>
    <row r="34" spans="2:6" ht="20.100000000000001" customHeight="1" thickBot="1" x14ac:dyDescent="0.25">
      <c r="B34" s="5" t="s">
        <v>2</v>
      </c>
      <c r="C34" s="15">
        <f>IF(C11=0,"-",IF(G11=0,"-",(G11-C11)/C11))</f>
        <v>0.66666666666666663</v>
      </c>
      <c r="D34" s="15">
        <f>IF(D11=0,"-",IF(H11=0,"-",(H11-D11)/D11))</f>
        <v>0.45454545454545453</v>
      </c>
      <c r="E34" s="15">
        <f>IF(E11=0,"-",IF(I11=0,"-",(I11-E11)/E11))</f>
        <v>3</v>
      </c>
      <c r="F34" s="15">
        <f>IF(F11=0,"-",IF(J11=0,"-",(J11-F11)/F11))</f>
        <v>0.27272727272727271</v>
      </c>
    </row>
    <row r="35" spans="2:6" ht="20.100000000000001" customHeight="1" thickBot="1" x14ac:dyDescent="0.25">
      <c r="B35" s="6" t="s">
        <v>3</v>
      </c>
      <c r="C35" s="15">
        <f t="shared" ref="C35:F50" si="3">IF(C12=0,"-",IF(G12=0,"-",(G12-C12)/C12))</f>
        <v>-0.42857142857142855</v>
      </c>
      <c r="D35" s="15">
        <f t="shared" si="3"/>
        <v>-0.42857142857142855</v>
      </c>
      <c r="E35" s="15" t="str">
        <f t="shared" si="3"/>
        <v>-</v>
      </c>
      <c r="F35" s="15">
        <f t="shared" si="3"/>
        <v>0</v>
      </c>
    </row>
    <row r="36" spans="2:6" ht="20.100000000000001" customHeight="1" thickBot="1" x14ac:dyDescent="0.25">
      <c r="B36" s="6" t="s">
        <v>4</v>
      </c>
      <c r="C36" s="15" t="str">
        <f t="shared" si="3"/>
        <v>-</v>
      </c>
      <c r="D36" s="15" t="str">
        <f t="shared" si="3"/>
        <v>-</v>
      </c>
      <c r="E36" s="15" t="str">
        <f t="shared" si="3"/>
        <v>-</v>
      </c>
      <c r="F36" s="15" t="str">
        <f t="shared" si="3"/>
        <v>-</v>
      </c>
    </row>
    <row r="37" spans="2:6" ht="20.100000000000001" customHeight="1" thickBot="1" x14ac:dyDescent="0.25">
      <c r="B37" s="6" t="s">
        <v>5</v>
      </c>
      <c r="C37" s="15">
        <f t="shared" si="3"/>
        <v>0</v>
      </c>
      <c r="D37" s="15">
        <f t="shared" si="3"/>
        <v>0</v>
      </c>
      <c r="E37" s="15" t="str">
        <f t="shared" si="3"/>
        <v>-</v>
      </c>
      <c r="F37" s="15">
        <f t="shared" si="3"/>
        <v>2</v>
      </c>
    </row>
    <row r="38" spans="2:6" ht="20.100000000000001" customHeight="1" thickBot="1" x14ac:dyDescent="0.25">
      <c r="B38" s="6" t="s">
        <v>6</v>
      </c>
      <c r="C38" s="15">
        <f t="shared" si="3"/>
        <v>-0.66666666666666663</v>
      </c>
      <c r="D38" s="15">
        <f t="shared" si="3"/>
        <v>-0.7142857142857143</v>
      </c>
      <c r="E38" s="15">
        <f t="shared" si="3"/>
        <v>0</v>
      </c>
      <c r="F38" s="15">
        <f t="shared" si="3"/>
        <v>-0.7142857142857143</v>
      </c>
    </row>
    <row r="39" spans="2:6" ht="20.100000000000001" customHeight="1" thickBot="1" x14ac:dyDescent="0.25">
      <c r="B39" s="6" t="s">
        <v>7</v>
      </c>
      <c r="C39" s="15">
        <f t="shared" si="3"/>
        <v>1</v>
      </c>
      <c r="D39" s="15">
        <f t="shared" si="3"/>
        <v>1</v>
      </c>
      <c r="E39" s="15" t="str">
        <f t="shared" si="3"/>
        <v>-</v>
      </c>
      <c r="F39" s="15">
        <f t="shared" si="3"/>
        <v>1</v>
      </c>
    </row>
    <row r="40" spans="2:6" ht="20.100000000000001" customHeight="1" thickBot="1" x14ac:dyDescent="0.25">
      <c r="B40" s="6" t="s">
        <v>8</v>
      </c>
      <c r="C40" s="15">
        <f t="shared" si="3"/>
        <v>2</v>
      </c>
      <c r="D40" s="15">
        <f t="shared" si="3"/>
        <v>2</v>
      </c>
      <c r="E40" s="15" t="str">
        <f t="shared" si="3"/>
        <v>-</v>
      </c>
      <c r="F40" s="15" t="str">
        <f t="shared" si="3"/>
        <v>-</v>
      </c>
    </row>
    <row r="41" spans="2:6" ht="20.100000000000001" customHeight="1" thickBot="1" x14ac:dyDescent="0.25">
      <c r="B41" s="6" t="s">
        <v>9</v>
      </c>
      <c r="C41" s="15">
        <f t="shared" si="3"/>
        <v>-0.75</v>
      </c>
      <c r="D41" s="15">
        <f t="shared" si="3"/>
        <v>-0.75</v>
      </c>
      <c r="E41" s="15" t="str">
        <f t="shared" si="3"/>
        <v>-</v>
      </c>
      <c r="F41" s="15">
        <f t="shared" si="3"/>
        <v>0</v>
      </c>
    </row>
    <row r="42" spans="2:6" ht="20.100000000000001" customHeight="1" thickBot="1" x14ac:dyDescent="0.25">
      <c r="B42" s="6" t="s">
        <v>10</v>
      </c>
      <c r="C42" s="15">
        <f t="shared" si="3"/>
        <v>-0.5</v>
      </c>
      <c r="D42" s="15">
        <f t="shared" si="3"/>
        <v>-0.75</v>
      </c>
      <c r="E42" s="15" t="str">
        <f t="shared" si="3"/>
        <v>-</v>
      </c>
      <c r="F42" s="15">
        <f t="shared" si="3"/>
        <v>-0.66666666666666663</v>
      </c>
    </row>
    <row r="43" spans="2:6" ht="20.100000000000001" customHeight="1" thickBot="1" x14ac:dyDescent="0.25">
      <c r="B43" s="6" t="s">
        <v>11</v>
      </c>
      <c r="C43" s="15">
        <f t="shared" si="3"/>
        <v>0.75</v>
      </c>
      <c r="D43" s="15">
        <f t="shared" si="3"/>
        <v>0.625</v>
      </c>
      <c r="E43" s="15" t="str">
        <f t="shared" si="3"/>
        <v>-</v>
      </c>
      <c r="F43" s="15">
        <f t="shared" si="3"/>
        <v>0.5</v>
      </c>
    </row>
    <row r="44" spans="2:6" ht="20.100000000000001" customHeight="1" thickBot="1" x14ac:dyDescent="0.25">
      <c r="B44" s="6" t="s">
        <v>12</v>
      </c>
      <c r="C44" s="15" t="str">
        <f t="shared" si="3"/>
        <v>-</v>
      </c>
      <c r="D44" s="15" t="str">
        <f t="shared" si="3"/>
        <v>-</v>
      </c>
      <c r="E44" s="15" t="str">
        <f t="shared" si="3"/>
        <v>-</v>
      </c>
      <c r="F44" s="15" t="str">
        <f t="shared" si="3"/>
        <v>-</v>
      </c>
    </row>
    <row r="45" spans="2:6" ht="20.100000000000001" customHeight="1" thickBot="1" x14ac:dyDescent="0.25">
      <c r="B45" s="6" t="s">
        <v>13</v>
      </c>
      <c r="C45" s="15" t="str">
        <f t="shared" si="3"/>
        <v>-</v>
      </c>
      <c r="D45" s="15" t="str">
        <f t="shared" si="3"/>
        <v>-</v>
      </c>
      <c r="E45" s="15" t="str">
        <f t="shared" si="3"/>
        <v>-</v>
      </c>
      <c r="F45" s="15" t="str">
        <f t="shared" si="3"/>
        <v>-</v>
      </c>
    </row>
    <row r="46" spans="2:6" ht="20.100000000000001" customHeight="1" thickBot="1" x14ac:dyDescent="0.25">
      <c r="B46" s="6" t="s">
        <v>14</v>
      </c>
      <c r="C46" s="15">
        <f t="shared" si="3"/>
        <v>1</v>
      </c>
      <c r="D46" s="15">
        <f t="shared" si="3"/>
        <v>0.5</v>
      </c>
      <c r="E46" s="15" t="str">
        <f t="shared" si="3"/>
        <v>-</v>
      </c>
      <c r="F46" s="15">
        <f t="shared" si="3"/>
        <v>0</v>
      </c>
    </row>
    <row r="47" spans="2:6" ht="20.100000000000001" customHeight="1" thickBot="1" x14ac:dyDescent="0.25">
      <c r="B47" s="6" t="s">
        <v>15</v>
      </c>
      <c r="C47" s="15">
        <f t="shared" si="3"/>
        <v>-0.6</v>
      </c>
      <c r="D47" s="15">
        <f t="shared" si="3"/>
        <v>-0.6</v>
      </c>
      <c r="E47" s="15" t="str">
        <f t="shared" si="3"/>
        <v>-</v>
      </c>
      <c r="F47" s="15">
        <f t="shared" si="3"/>
        <v>-0.6</v>
      </c>
    </row>
    <row r="48" spans="2:6" ht="20.100000000000001" customHeight="1" thickBot="1" x14ac:dyDescent="0.25">
      <c r="B48" s="6" t="s">
        <v>16</v>
      </c>
      <c r="C48" s="15" t="str">
        <f t="shared" si="3"/>
        <v>-</v>
      </c>
      <c r="D48" s="15" t="str">
        <f t="shared" si="3"/>
        <v>-</v>
      </c>
      <c r="E48" s="15" t="str">
        <f t="shared" si="3"/>
        <v>-</v>
      </c>
      <c r="F48" s="15" t="str">
        <f t="shared" si="3"/>
        <v>-</v>
      </c>
    </row>
    <row r="49" spans="2:6" ht="20.100000000000001" customHeight="1" thickBot="1" x14ac:dyDescent="0.25">
      <c r="B49" s="7" t="s">
        <v>17</v>
      </c>
      <c r="C49" s="15">
        <f t="shared" si="3"/>
        <v>0</v>
      </c>
      <c r="D49" s="15">
        <f t="shared" si="3"/>
        <v>0</v>
      </c>
      <c r="E49" s="15" t="str">
        <f t="shared" si="3"/>
        <v>-</v>
      </c>
      <c r="F49" s="15">
        <f t="shared" si="3"/>
        <v>-0.75</v>
      </c>
    </row>
    <row r="50" spans="2:6" ht="20.100000000000001" customHeight="1" thickBot="1" x14ac:dyDescent="0.25">
      <c r="B50" s="8" t="s">
        <v>18</v>
      </c>
      <c r="C50" s="15" t="str">
        <f t="shared" si="3"/>
        <v>-</v>
      </c>
      <c r="D50" s="15" t="str">
        <f t="shared" si="3"/>
        <v>-</v>
      </c>
      <c r="E50" s="15" t="str">
        <f t="shared" si="3"/>
        <v>-</v>
      </c>
      <c r="F50" s="15" t="str">
        <f t="shared" si="3"/>
        <v>-</v>
      </c>
    </row>
    <row r="51" spans="2:6" ht="20.100000000000001" customHeight="1" thickBot="1" x14ac:dyDescent="0.25">
      <c r="B51" s="9" t="s">
        <v>19</v>
      </c>
      <c r="C51" s="16">
        <f t="shared" ref="C51:F51" si="4">IF(C28=0,"-",IF(G28=0,"-",(G28-C28)/C28))</f>
        <v>-4.3478260869565216E-2</v>
      </c>
      <c r="D51" s="16">
        <f t="shared" si="4"/>
        <v>-0.13432835820895522</v>
      </c>
      <c r="E51" s="16">
        <f t="shared" si="4"/>
        <v>3</v>
      </c>
      <c r="F51" s="16">
        <f t="shared" si="4"/>
        <v>-0.15789473684210525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topLeftCell="A13" zoomScale="90" zoomScaleNormal="90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875" bestFit="1" customWidth="1"/>
    <col min="4" max="4" width="8.75" bestFit="1" customWidth="1"/>
    <col min="5" max="5" width="10.5" bestFit="1" customWidth="1"/>
    <col min="6" max="6" width="13.5" bestFit="1" customWidth="1"/>
    <col min="7" max="7" width="11.5" bestFit="1" customWidth="1"/>
    <col min="8" max="8" width="15.625" customWidth="1"/>
    <col min="9" max="9" width="12.875" bestFit="1" customWidth="1"/>
    <col min="10" max="10" width="8.75" bestFit="1" customWidth="1"/>
    <col min="11" max="11" width="10.5" bestFit="1" customWidth="1"/>
    <col min="12" max="12" width="13.5" bestFit="1" customWidth="1"/>
    <col min="13" max="13" width="11.5" bestFit="1" customWidth="1"/>
    <col min="14" max="14" width="15.625" customWidth="1"/>
    <col min="15" max="15" width="12.875" bestFit="1" customWidth="1"/>
    <col min="16" max="16" width="8.75" bestFit="1" customWidth="1"/>
    <col min="17" max="17" width="10.5" bestFit="1" customWidth="1"/>
    <col min="18" max="18" width="13.5" bestFit="1" customWidth="1"/>
    <col min="19" max="19" width="11.5" bestFit="1" customWidth="1"/>
    <col min="20" max="20" width="15.625" customWidth="1"/>
  </cols>
  <sheetData>
    <row r="13" spans="2:20" ht="44.25" customHeight="1" thickBot="1" x14ac:dyDescent="0.25">
      <c r="C13" s="32" t="s">
        <v>119</v>
      </c>
      <c r="D13" s="33"/>
      <c r="E13" s="33"/>
      <c r="F13" s="33"/>
      <c r="G13" s="33"/>
      <c r="H13" s="33"/>
      <c r="I13" s="33" t="s">
        <v>120</v>
      </c>
      <c r="J13" s="33"/>
      <c r="K13" s="33"/>
      <c r="L13" s="33"/>
      <c r="M13" s="33"/>
      <c r="N13" s="33"/>
      <c r="O13" s="33" t="s">
        <v>122</v>
      </c>
      <c r="P13" s="33"/>
      <c r="Q13" s="33"/>
      <c r="R13" s="33"/>
      <c r="S13" s="33"/>
      <c r="T13" s="33"/>
    </row>
    <row r="14" spans="2:20" ht="44.25" customHeight="1" thickBot="1" x14ac:dyDescent="0.25">
      <c r="C14" s="34" t="s">
        <v>80</v>
      </c>
      <c r="D14" s="45" t="s">
        <v>76</v>
      </c>
      <c r="E14" s="47"/>
      <c r="F14" s="34" t="s">
        <v>77</v>
      </c>
      <c r="G14" s="34" t="s">
        <v>78</v>
      </c>
      <c r="H14" s="34" t="s">
        <v>79</v>
      </c>
      <c r="I14" s="38" t="s">
        <v>80</v>
      </c>
      <c r="J14" s="45" t="s">
        <v>76</v>
      </c>
      <c r="K14" s="47"/>
      <c r="L14" s="34" t="s">
        <v>77</v>
      </c>
      <c r="M14" s="34" t="s">
        <v>78</v>
      </c>
      <c r="N14" s="34" t="s">
        <v>79</v>
      </c>
      <c r="O14" s="38" t="s">
        <v>80</v>
      </c>
      <c r="P14" s="45" t="s">
        <v>76</v>
      </c>
      <c r="Q14" s="47"/>
      <c r="R14" s="34" t="s">
        <v>77</v>
      </c>
      <c r="S14" s="34" t="s">
        <v>78</v>
      </c>
      <c r="T14" s="34" t="s">
        <v>79</v>
      </c>
    </row>
    <row r="15" spans="2:20" ht="44.25" customHeight="1" thickBot="1" x14ac:dyDescent="0.25">
      <c r="C15" s="48"/>
      <c r="D15" s="11" t="s">
        <v>81</v>
      </c>
      <c r="E15" s="11" t="s">
        <v>82</v>
      </c>
      <c r="F15" s="48"/>
      <c r="G15" s="48"/>
      <c r="H15" s="48"/>
      <c r="I15" s="58"/>
      <c r="J15" s="11" t="s">
        <v>81</v>
      </c>
      <c r="K15" s="11" t="s">
        <v>82</v>
      </c>
      <c r="L15" s="48"/>
      <c r="M15" s="48"/>
      <c r="N15" s="48"/>
      <c r="O15" s="58"/>
      <c r="P15" s="11" t="s">
        <v>81</v>
      </c>
      <c r="Q15" s="11" t="s">
        <v>82</v>
      </c>
      <c r="R15" s="48"/>
      <c r="S15" s="48"/>
      <c r="T15" s="48"/>
    </row>
    <row r="16" spans="2:20" ht="20.100000000000001" customHeight="1" thickBot="1" x14ac:dyDescent="0.25">
      <c r="B16" s="5" t="s">
        <v>2</v>
      </c>
      <c r="C16" s="12">
        <v>697</v>
      </c>
      <c r="D16" s="12">
        <v>234</v>
      </c>
      <c r="E16" s="12">
        <v>137</v>
      </c>
      <c r="F16" s="12">
        <v>326</v>
      </c>
      <c r="G16" s="12">
        <v>687</v>
      </c>
      <c r="H16" s="12">
        <v>10</v>
      </c>
      <c r="I16" s="12">
        <v>737</v>
      </c>
      <c r="J16" s="12">
        <v>306</v>
      </c>
      <c r="K16" s="12">
        <v>124</v>
      </c>
      <c r="L16" s="12">
        <v>307</v>
      </c>
      <c r="M16" s="12">
        <v>737</v>
      </c>
      <c r="N16" s="12">
        <v>0</v>
      </c>
      <c r="O16" s="15">
        <f t="shared" ref="O16:T31" si="0">IF(C16=0,"-",(I16-C16)/C16)</f>
        <v>5.7388809182209469E-2</v>
      </c>
      <c r="P16" s="15">
        <f t="shared" si="0"/>
        <v>0.30769230769230771</v>
      </c>
      <c r="Q16" s="15">
        <f t="shared" si="0"/>
        <v>-9.4890510948905105E-2</v>
      </c>
      <c r="R16" s="15">
        <f t="shared" si="0"/>
        <v>-5.8282208588957052E-2</v>
      </c>
      <c r="S16" s="15">
        <f t="shared" si="0"/>
        <v>7.2780203784570591E-2</v>
      </c>
      <c r="T16" s="15">
        <f t="shared" si="0"/>
        <v>-1</v>
      </c>
    </row>
    <row r="17" spans="2:20" ht="20.100000000000001" customHeight="1" thickBot="1" x14ac:dyDescent="0.25">
      <c r="B17" s="6" t="s">
        <v>3</v>
      </c>
      <c r="C17" s="12">
        <v>271</v>
      </c>
      <c r="D17" s="12">
        <v>55</v>
      </c>
      <c r="E17" s="12">
        <v>20</v>
      </c>
      <c r="F17" s="12">
        <v>196</v>
      </c>
      <c r="G17" s="12">
        <v>267</v>
      </c>
      <c r="H17" s="12">
        <v>4</v>
      </c>
      <c r="I17" s="12">
        <v>210</v>
      </c>
      <c r="J17" s="12">
        <v>45</v>
      </c>
      <c r="K17" s="12">
        <v>36</v>
      </c>
      <c r="L17" s="12">
        <v>129</v>
      </c>
      <c r="M17" s="12">
        <v>210</v>
      </c>
      <c r="N17" s="12">
        <v>0</v>
      </c>
      <c r="O17" s="15">
        <f t="shared" si="0"/>
        <v>-0.22509225092250923</v>
      </c>
      <c r="P17" s="15">
        <f t="shared" si="0"/>
        <v>-0.18181818181818182</v>
      </c>
      <c r="Q17" s="15">
        <f t="shared" si="0"/>
        <v>0.8</v>
      </c>
      <c r="R17" s="15">
        <f t="shared" si="0"/>
        <v>-0.34183673469387754</v>
      </c>
      <c r="S17" s="15">
        <f t="shared" si="0"/>
        <v>-0.21348314606741572</v>
      </c>
      <c r="T17" s="15">
        <f t="shared" si="0"/>
        <v>-1</v>
      </c>
    </row>
    <row r="18" spans="2:20" ht="20.100000000000001" customHeight="1" thickBot="1" x14ac:dyDescent="0.25">
      <c r="B18" s="6" t="s">
        <v>4</v>
      </c>
      <c r="C18" s="12">
        <v>76</v>
      </c>
      <c r="D18" s="12">
        <v>33</v>
      </c>
      <c r="E18" s="12">
        <v>9</v>
      </c>
      <c r="F18" s="12">
        <v>34</v>
      </c>
      <c r="G18" s="12">
        <v>75</v>
      </c>
      <c r="H18" s="12">
        <v>1</v>
      </c>
      <c r="I18" s="12">
        <v>114</v>
      </c>
      <c r="J18" s="12">
        <v>57</v>
      </c>
      <c r="K18" s="12">
        <v>9</v>
      </c>
      <c r="L18" s="12">
        <v>48</v>
      </c>
      <c r="M18" s="12">
        <v>114</v>
      </c>
      <c r="N18" s="12">
        <v>0</v>
      </c>
      <c r="O18" s="15">
        <f t="shared" si="0"/>
        <v>0.5</v>
      </c>
      <c r="P18" s="15">
        <f t="shared" si="0"/>
        <v>0.72727272727272729</v>
      </c>
      <c r="Q18" s="15">
        <f t="shared" si="0"/>
        <v>0</v>
      </c>
      <c r="R18" s="15">
        <f t="shared" si="0"/>
        <v>0.41176470588235292</v>
      </c>
      <c r="S18" s="15">
        <f t="shared" si="0"/>
        <v>0.52</v>
      </c>
      <c r="T18" s="15">
        <f t="shared" si="0"/>
        <v>-1</v>
      </c>
    </row>
    <row r="19" spans="2:20" ht="20.100000000000001" customHeight="1" thickBot="1" x14ac:dyDescent="0.25">
      <c r="B19" s="6" t="s">
        <v>5</v>
      </c>
      <c r="C19" s="12">
        <v>467</v>
      </c>
      <c r="D19" s="12">
        <v>145</v>
      </c>
      <c r="E19" s="12">
        <v>51</v>
      </c>
      <c r="F19" s="12">
        <v>271</v>
      </c>
      <c r="G19" s="12">
        <v>467</v>
      </c>
      <c r="H19" s="12">
        <v>0</v>
      </c>
      <c r="I19" s="12">
        <v>441</v>
      </c>
      <c r="J19" s="12">
        <v>136</v>
      </c>
      <c r="K19" s="12">
        <v>70</v>
      </c>
      <c r="L19" s="12">
        <v>235</v>
      </c>
      <c r="M19" s="12">
        <v>441</v>
      </c>
      <c r="N19" s="12">
        <v>0</v>
      </c>
      <c r="O19" s="15">
        <f t="shared" si="0"/>
        <v>-5.5674518201284794E-2</v>
      </c>
      <c r="P19" s="15">
        <f t="shared" si="0"/>
        <v>-6.2068965517241378E-2</v>
      </c>
      <c r="Q19" s="15">
        <f t="shared" si="0"/>
        <v>0.37254901960784315</v>
      </c>
      <c r="R19" s="15">
        <f t="shared" si="0"/>
        <v>-0.13284132841328414</v>
      </c>
      <c r="S19" s="15">
        <f t="shared" si="0"/>
        <v>-5.5674518201284794E-2</v>
      </c>
      <c r="T19" s="15" t="str">
        <f t="shared" si="0"/>
        <v>-</v>
      </c>
    </row>
    <row r="20" spans="2:20" ht="20.100000000000001" customHeight="1" thickBot="1" x14ac:dyDescent="0.25">
      <c r="B20" s="6" t="s">
        <v>6</v>
      </c>
      <c r="C20" s="12">
        <v>238</v>
      </c>
      <c r="D20" s="12">
        <v>92</v>
      </c>
      <c r="E20" s="12">
        <v>31</v>
      </c>
      <c r="F20" s="12">
        <v>115</v>
      </c>
      <c r="G20" s="12">
        <v>237</v>
      </c>
      <c r="H20" s="12">
        <v>1</v>
      </c>
      <c r="I20" s="12">
        <v>222</v>
      </c>
      <c r="J20" s="12">
        <v>94</v>
      </c>
      <c r="K20" s="12">
        <v>33</v>
      </c>
      <c r="L20" s="12">
        <v>95</v>
      </c>
      <c r="M20" s="12">
        <v>222</v>
      </c>
      <c r="N20" s="12">
        <v>0</v>
      </c>
      <c r="O20" s="15">
        <f t="shared" si="0"/>
        <v>-6.7226890756302518E-2</v>
      </c>
      <c r="P20" s="15">
        <f t="shared" si="0"/>
        <v>2.1739130434782608E-2</v>
      </c>
      <c r="Q20" s="15">
        <f t="shared" si="0"/>
        <v>6.4516129032258063E-2</v>
      </c>
      <c r="R20" s="15">
        <f t="shared" si="0"/>
        <v>-0.17391304347826086</v>
      </c>
      <c r="S20" s="15">
        <f t="shared" si="0"/>
        <v>-6.3291139240506333E-2</v>
      </c>
      <c r="T20" s="15">
        <f t="shared" si="0"/>
        <v>-1</v>
      </c>
    </row>
    <row r="21" spans="2:20" ht="20.100000000000001" customHeight="1" thickBot="1" x14ac:dyDescent="0.25">
      <c r="B21" s="6" t="s">
        <v>7</v>
      </c>
      <c r="C21" s="12">
        <v>41</v>
      </c>
      <c r="D21" s="12">
        <v>24</v>
      </c>
      <c r="E21" s="12">
        <v>2</v>
      </c>
      <c r="F21" s="12">
        <v>15</v>
      </c>
      <c r="G21" s="12">
        <v>40</v>
      </c>
      <c r="H21" s="12">
        <v>1</v>
      </c>
      <c r="I21" s="12">
        <v>31</v>
      </c>
      <c r="J21" s="12">
        <v>21</v>
      </c>
      <c r="K21" s="12">
        <v>3</v>
      </c>
      <c r="L21" s="12">
        <v>7</v>
      </c>
      <c r="M21" s="12">
        <v>31</v>
      </c>
      <c r="N21" s="12">
        <v>0</v>
      </c>
      <c r="O21" s="15">
        <f t="shared" si="0"/>
        <v>-0.24390243902439024</v>
      </c>
      <c r="P21" s="15">
        <f t="shared" si="0"/>
        <v>-0.125</v>
      </c>
      <c r="Q21" s="15">
        <f t="shared" si="0"/>
        <v>0.5</v>
      </c>
      <c r="R21" s="15">
        <f t="shared" si="0"/>
        <v>-0.53333333333333333</v>
      </c>
      <c r="S21" s="15">
        <f t="shared" si="0"/>
        <v>-0.22500000000000001</v>
      </c>
      <c r="T21" s="15">
        <f t="shared" si="0"/>
        <v>-1</v>
      </c>
    </row>
    <row r="22" spans="2:20" ht="20.100000000000001" customHeight="1" thickBot="1" x14ac:dyDescent="0.25">
      <c r="B22" s="6" t="s">
        <v>8</v>
      </c>
      <c r="C22" s="12">
        <v>178</v>
      </c>
      <c r="D22" s="12">
        <v>64</v>
      </c>
      <c r="E22" s="12">
        <v>27</v>
      </c>
      <c r="F22" s="12">
        <v>87</v>
      </c>
      <c r="G22" s="12">
        <v>180</v>
      </c>
      <c r="H22" s="12">
        <v>0</v>
      </c>
      <c r="I22" s="12">
        <v>161</v>
      </c>
      <c r="J22" s="12">
        <v>67</v>
      </c>
      <c r="K22" s="12">
        <v>31</v>
      </c>
      <c r="L22" s="12">
        <v>63</v>
      </c>
      <c r="M22" s="12">
        <v>159</v>
      </c>
      <c r="N22" s="12">
        <v>2</v>
      </c>
      <c r="O22" s="15">
        <f t="shared" si="0"/>
        <v>-9.5505617977528087E-2</v>
      </c>
      <c r="P22" s="15">
        <f t="shared" si="0"/>
        <v>4.6875E-2</v>
      </c>
      <c r="Q22" s="15">
        <f t="shared" si="0"/>
        <v>0.14814814814814814</v>
      </c>
      <c r="R22" s="15">
        <f t="shared" si="0"/>
        <v>-0.27586206896551724</v>
      </c>
      <c r="S22" s="15">
        <f t="shared" si="0"/>
        <v>-0.11666666666666667</v>
      </c>
      <c r="T22" s="15" t="str">
        <f t="shared" si="0"/>
        <v>-</v>
      </c>
    </row>
    <row r="23" spans="2:20" ht="20.100000000000001" customHeight="1" thickBot="1" x14ac:dyDescent="0.25">
      <c r="B23" s="6" t="s">
        <v>9</v>
      </c>
      <c r="C23" s="12">
        <v>118</v>
      </c>
      <c r="D23" s="12">
        <v>78</v>
      </c>
      <c r="E23" s="12">
        <v>6</v>
      </c>
      <c r="F23" s="12">
        <v>34</v>
      </c>
      <c r="G23" s="12">
        <v>113</v>
      </c>
      <c r="H23" s="12">
        <v>5</v>
      </c>
      <c r="I23" s="12">
        <v>122</v>
      </c>
      <c r="J23" s="12">
        <v>89</v>
      </c>
      <c r="K23" s="12">
        <v>4</v>
      </c>
      <c r="L23" s="12">
        <v>29</v>
      </c>
      <c r="M23" s="12">
        <v>121</v>
      </c>
      <c r="N23" s="12">
        <v>1</v>
      </c>
      <c r="O23" s="15">
        <f t="shared" si="0"/>
        <v>3.3898305084745763E-2</v>
      </c>
      <c r="P23" s="15">
        <f t="shared" si="0"/>
        <v>0.14102564102564102</v>
      </c>
      <c r="Q23" s="15">
        <f t="shared" si="0"/>
        <v>-0.33333333333333331</v>
      </c>
      <c r="R23" s="15">
        <f t="shared" si="0"/>
        <v>-0.14705882352941177</v>
      </c>
      <c r="S23" s="15">
        <f t="shared" si="0"/>
        <v>7.0796460176991149E-2</v>
      </c>
      <c r="T23" s="15">
        <f t="shared" si="0"/>
        <v>-0.8</v>
      </c>
    </row>
    <row r="24" spans="2:20" ht="20.100000000000001" customHeight="1" thickBot="1" x14ac:dyDescent="0.25">
      <c r="B24" s="6" t="s">
        <v>10</v>
      </c>
      <c r="C24" s="12">
        <v>401</v>
      </c>
      <c r="D24" s="12">
        <v>261</v>
      </c>
      <c r="E24" s="12">
        <v>34</v>
      </c>
      <c r="F24" s="12">
        <v>106</v>
      </c>
      <c r="G24" s="12">
        <v>401</v>
      </c>
      <c r="H24" s="12">
        <v>0</v>
      </c>
      <c r="I24" s="12">
        <v>420</v>
      </c>
      <c r="J24" s="12">
        <v>277</v>
      </c>
      <c r="K24" s="12">
        <v>11</v>
      </c>
      <c r="L24" s="12">
        <v>132</v>
      </c>
      <c r="M24" s="12">
        <v>419</v>
      </c>
      <c r="N24" s="12">
        <v>1</v>
      </c>
      <c r="O24" s="15">
        <f t="shared" si="0"/>
        <v>4.738154613466334E-2</v>
      </c>
      <c r="P24" s="15">
        <f t="shared" si="0"/>
        <v>6.1302681992337162E-2</v>
      </c>
      <c r="Q24" s="15">
        <f t="shared" si="0"/>
        <v>-0.67647058823529416</v>
      </c>
      <c r="R24" s="15">
        <f t="shared" si="0"/>
        <v>0.24528301886792453</v>
      </c>
      <c r="S24" s="15">
        <f t="shared" si="0"/>
        <v>4.488778054862843E-2</v>
      </c>
      <c r="T24" s="15" t="str">
        <f t="shared" si="0"/>
        <v>-</v>
      </c>
    </row>
    <row r="25" spans="2:20" ht="20.100000000000001" customHeight="1" thickBot="1" x14ac:dyDescent="0.25">
      <c r="B25" s="6" t="s">
        <v>11</v>
      </c>
      <c r="C25" s="12">
        <v>394</v>
      </c>
      <c r="D25" s="12">
        <v>188</v>
      </c>
      <c r="E25" s="12">
        <v>66</v>
      </c>
      <c r="F25" s="12">
        <v>140</v>
      </c>
      <c r="G25" s="12">
        <v>386</v>
      </c>
      <c r="H25" s="12">
        <v>8</v>
      </c>
      <c r="I25" s="12">
        <v>401</v>
      </c>
      <c r="J25" s="12">
        <v>172</v>
      </c>
      <c r="K25" s="12">
        <v>76</v>
      </c>
      <c r="L25" s="12">
        <v>153</v>
      </c>
      <c r="M25" s="12">
        <v>399</v>
      </c>
      <c r="N25" s="12">
        <v>2</v>
      </c>
      <c r="O25" s="15">
        <f t="shared" si="0"/>
        <v>1.7766497461928935E-2</v>
      </c>
      <c r="P25" s="15">
        <f t="shared" si="0"/>
        <v>-8.5106382978723402E-2</v>
      </c>
      <c r="Q25" s="15">
        <f t="shared" si="0"/>
        <v>0.15151515151515152</v>
      </c>
      <c r="R25" s="15">
        <f t="shared" si="0"/>
        <v>9.285714285714286E-2</v>
      </c>
      <c r="S25" s="15">
        <f t="shared" si="0"/>
        <v>3.367875647668394E-2</v>
      </c>
      <c r="T25" s="15">
        <f t="shared" si="0"/>
        <v>-0.75</v>
      </c>
    </row>
    <row r="26" spans="2:20" ht="20.100000000000001" customHeight="1" thickBot="1" x14ac:dyDescent="0.25">
      <c r="B26" s="6" t="s">
        <v>12</v>
      </c>
      <c r="C26" s="12">
        <v>48</v>
      </c>
      <c r="D26" s="12">
        <v>33</v>
      </c>
      <c r="E26" s="12">
        <v>8</v>
      </c>
      <c r="F26" s="12">
        <v>7</v>
      </c>
      <c r="G26" s="12">
        <v>48</v>
      </c>
      <c r="H26" s="12">
        <v>0</v>
      </c>
      <c r="I26" s="12">
        <v>69</v>
      </c>
      <c r="J26" s="12">
        <v>44</v>
      </c>
      <c r="K26" s="12">
        <v>8</v>
      </c>
      <c r="L26" s="12">
        <v>17</v>
      </c>
      <c r="M26" s="12">
        <v>66</v>
      </c>
      <c r="N26" s="12">
        <v>3</v>
      </c>
      <c r="O26" s="15">
        <f t="shared" si="0"/>
        <v>0.4375</v>
      </c>
      <c r="P26" s="15">
        <f t="shared" si="0"/>
        <v>0.33333333333333331</v>
      </c>
      <c r="Q26" s="15">
        <f t="shared" si="0"/>
        <v>0</v>
      </c>
      <c r="R26" s="15">
        <f t="shared" si="0"/>
        <v>1.4285714285714286</v>
      </c>
      <c r="S26" s="15">
        <f t="shared" si="0"/>
        <v>0.375</v>
      </c>
      <c r="T26" s="15" t="str">
        <f t="shared" si="0"/>
        <v>-</v>
      </c>
    </row>
    <row r="27" spans="2:20" ht="20.100000000000001" customHeight="1" thickBot="1" x14ac:dyDescent="0.25">
      <c r="B27" s="6" t="s">
        <v>13</v>
      </c>
      <c r="C27" s="12">
        <v>260</v>
      </c>
      <c r="D27" s="12">
        <v>111</v>
      </c>
      <c r="E27" s="12">
        <v>25</v>
      </c>
      <c r="F27" s="12">
        <v>124</v>
      </c>
      <c r="G27" s="12">
        <v>260</v>
      </c>
      <c r="H27" s="12">
        <v>0</v>
      </c>
      <c r="I27" s="12">
        <v>253</v>
      </c>
      <c r="J27" s="12">
        <v>97</v>
      </c>
      <c r="K27" s="12">
        <v>25</v>
      </c>
      <c r="L27" s="12">
        <v>131</v>
      </c>
      <c r="M27" s="12">
        <v>252</v>
      </c>
      <c r="N27" s="12">
        <v>1</v>
      </c>
      <c r="O27" s="15">
        <f t="shared" si="0"/>
        <v>-2.6923076923076925E-2</v>
      </c>
      <c r="P27" s="15">
        <f t="shared" si="0"/>
        <v>-0.12612612612612611</v>
      </c>
      <c r="Q27" s="15">
        <f t="shared" si="0"/>
        <v>0</v>
      </c>
      <c r="R27" s="15">
        <f t="shared" si="0"/>
        <v>5.6451612903225805E-2</v>
      </c>
      <c r="S27" s="15">
        <f t="shared" si="0"/>
        <v>-3.0769230769230771E-2</v>
      </c>
      <c r="T27" s="15" t="str">
        <f t="shared" si="0"/>
        <v>-</v>
      </c>
    </row>
    <row r="28" spans="2:20" ht="20.100000000000001" customHeight="1" thickBot="1" x14ac:dyDescent="0.25">
      <c r="B28" s="6" t="s">
        <v>14</v>
      </c>
      <c r="C28" s="12">
        <v>314</v>
      </c>
      <c r="D28" s="12">
        <v>156</v>
      </c>
      <c r="E28" s="12">
        <v>33</v>
      </c>
      <c r="F28" s="12">
        <v>125</v>
      </c>
      <c r="G28" s="12">
        <v>314</v>
      </c>
      <c r="H28" s="12">
        <v>0</v>
      </c>
      <c r="I28" s="12">
        <v>298</v>
      </c>
      <c r="J28" s="12">
        <v>150</v>
      </c>
      <c r="K28" s="12">
        <v>44</v>
      </c>
      <c r="L28" s="12">
        <v>104</v>
      </c>
      <c r="M28" s="12">
        <v>294</v>
      </c>
      <c r="N28" s="12">
        <v>4</v>
      </c>
      <c r="O28" s="15">
        <f t="shared" si="0"/>
        <v>-5.0955414012738856E-2</v>
      </c>
      <c r="P28" s="15">
        <f t="shared" si="0"/>
        <v>-3.8461538461538464E-2</v>
      </c>
      <c r="Q28" s="15">
        <f t="shared" si="0"/>
        <v>0.33333333333333331</v>
      </c>
      <c r="R28" s="15">
        <f t="shared" si="0"/>
        <v>-0.16800000000000001</v>
      </c>
      <c r="S28" s="15">
        <f t="shared" si="0"/>
        <v>-6.3694267515923567E-2</v>
      </c>
      <c r="T28" s="15" t="str">
        <f t="shared" si="0"/>
        <v>-</v>
      </c>
    </row>
    <row r="29" spans="2:20" ht="20.100000000000001" customHeight="1" thickBot="1" x14ac:dyDescent="0.25">
      <c r="B29" s="6" t="s">
        <v>15</v>
      </c>
      <c r="C29" s="12">
        <v>182</v>
      </c>
      <c r="D29" s="12">
        <v>119</v>
      </c>
      <c r="E29" s="12">
        <v>5</v>
      </c>
      <c r="F29" s="12">
        <v>58</v>
      </c>
      <c r="G29" s="12">
        <v>182</v>
      </c>
      <c r="H29" s="12">
        <v>0</v>
      </c>
      <c r="I29" s="12">
        <v>169</v>
      </c>
      <c r="J29" s="12">
        <v>104</v>
      </c>
      <c r="K29" s="12">
        <v>21</v>
      </c>
      <c r="L29" s="12">
        <v>44</v>
      </c>
      <c r="M29" s="12">
        <v>169</v>
      </c>
      <c r="N29" s="12">
        <v>0</v>
      </c>
      <c r="O29" s="15">
        <f t="shared" si="0"/>
        <v>-7.1428571428571425E-2</v>
      </c>
      <c r="P29" s="15">
        <f t="shared" si="0"/>
        <v>-0.12605042016806722</v>
      </c>
      <c r="Q29" s="15">
        <f t="shared" si="0"/>
        <v>3.2</v>
      </c>
      <c r="R29" s="15">
        <f t="shared" si="0"/>
        <v>-0.2413793103448276</v>
      </c>
      <c r="S29" s="15">
        <f t="shared" si="0"/>
        <v>-7.1428571428571425E-2</v>
      </c>
      <c r="T29" s="15" t="str">
        <f t="shared" si="0"/>
        <v>-</v>
      </c>
    </row>
    <row r="30" spans="2:20" ht="20.100000000000001" customHeight="1" thickBot="1" x14ac:dyDescent="0.25">
      <c r="B30" s="6" t="s">
        <v>16</v>
      </c>
      <c r="C30" s="12">
        <v>77</v>
      </c>
      <c r="D30" s="12">
        <v>33</v>
      </c>
      <c r="E30" s="12">
        <v>1</v>
      </c>
      <c r="F30" s="12">
        <v>43</v>
      </c>
      <c r="G30" s="12">
        <v>76</v>
      </c>
      <c r="H30" s="12">
        <v>1</v>
      </c>
      <c r="I30" s="12">
        <v>88</v>
      </c>
      <c r="J30" s="12">
        <v>26</v>
      </c>
      <c r="K30" s="12">
        <v>46</v>
      </c>
      <c r="L30" s="12">
        <v>16</v>
      </c>
      <c r="M30" s="12">
        <v>87</v>
      </c>
      <c r="N30" s="12">
        <v>1</v>
      </c>
      <c r="O30" s="15">
        <f t="shared" si="0"/>
        <v>0.14285714285714285</v>
      </c>
      <c r="P30" s="15">
        <f t="shared" si="0"/>
        <v>-0.21212121212121213</v>
      </c>
      <c r="Q30" s="15">
        <f t="shared" si="0"/>
        <v>45</v>
      </c>
      <c r="R30" s="15">
        <f t="shared" si="0"/>
        <v>-0.62790697674418605</v>
      </c>
      <c r="S30" s="15">
        <f t="shared" si="0"/>
        <v>0.14473684210526316</v>
      </c>
      <c r="T30" s="15">
        <f t="shared" si="0"/>
        <v>0</v>
      </c>
    </row>
    <row r="31" spans="2:20" ht="20.100000000000001" customHeight="1" thickBot="1" x14ac:dyDescent="0.25">
      <c r="B31" s="7" t="s">
        <v>17</v>
      </c>
      <c r="C31" s="12">
        <v>261</v>
      </c>
      <c r="D31" s="12">
        <v>116</v>
      </c>
      <c r="E31" s="12">
        <v>7</v>
      </c>
      <c r="F31" s="12">
        <v>138</v>
      </c>
      <c r="G31" s="12">
        <v>261</v>
      </c>
      <c r="H31" s="12">
        <v>0</v>
      </c>
      <c r="I31" s="12">
        <v>249</v>
      </c>
      <c r="J31" s="12">
        <v>108</v>
      </c>
      <c r="K31" s="12">
        <v>7</v>
      </c>
      <c r="L31" s="12">
        <v>134</v>
      </c>
      <c r="M31" s="12">
        <v>248</v>
      </c>
      <c r="N31" s="12">
        <v>1</v>
      </c>
      <c r="O31" s="15">
        <f t="shared" si="0"/>
        <v>-4.5977011494252873E-2</v>
      </c>
      <c r="P31" s="15">
        <f t="shared" si="0"/>
        <v>-6.8965517241379309E-2</v>
      </c>
      <c r="Q31" s="15">
        <f t="shared" si="0"/>
        <v>0</v>
      </c>
      <c r="R31" s="15">
        <f t="shared" si="0"/>
        <v>-2.8985507246376812E-2</v>
      </c>
      <c r="S31" s="15">
        <f t="shared" si="0"/>
        <v>-4.9808429118773943E-2</v>
      </c>
      <c r="T31" s="15" t="str">
        <f t="shared" si="0"/>
        <v>-</v>
      </c>
    </row>
    <row r="32" spans="2:20" ht="20.100000000000001" customHeight="1" thickBot="1" x14ac:dyDescent="0.25">
      <c r="B32" s="8" t="s">
        <v>18</v>
      </c>
      <c r="C32" s="12">
        <v>26</v>
      </c>
      <c r="D32" s="12">
        <v>12</v>
      </c>
      <c r="E32" s="12">
        <v>4</v>
      </c>
      <c r="F32" s="12">
        <v>10</v>
      </c>
      <c r="G32" s="12">
        <v>26</v>
      </c>
      <c r="H32" s="12">
        <v>0</v>
      </c>
      <c r="I32" s="12">
        <v>42</v>
      </c>
      <c r="J32" s="12">
        <v>13</v>
      </c>
      <c r="K32" s="12">
        <v>6</v>
      </c>
      <c r="L32" s="12">
        <v>23</v>
      </c>
      <c r="M32" s="12">
        <v>42</v>
      </c>
      <c r="N32" s="12">
        <v>0</v>
      </c>
      <c r="O32" s="15">
        <f t="shared" ref="O32:T33" si="1">IF(C32=0,"-",(I32-C32)/C32)</f>
        <v>0.61538461538461542</v>
      </c>
      <c r="P32" s="15">
        <f t="shared" si="1"/>
        <v>8.3333333333333329E-2</v>
      </c>
      <c r="Q32" s="15">
        <f t="shared" si="1"/>
        <v>0.5</v>
      </c>
      <c r="R32" s="15">
        <f t="shared" si="1"/>
        <v>1.3</v>
      </c>
      <c r="S32" s="15">
        <f t="shared" si="1"/>
        <v>0.61538461538461542</v>
      </c>
      <c r="T32" s="15" t="str">
        <f t="shared" si="1"/>
        <v>-</v>
      </c>
    </row>
    <row r="33" spans="2:20" ht="20.100000000000001" customHeight="1" thickBot="1" x14ac:dyDescent="0.25">
      <c r="B33" s="9" t="s">
        <v>19</v>
      </c>
      <c r="C33" s="13">
        <f>SUM(C16:C32)</f>
        <v>4049</v>
      </c>
      <c r="D33" s="13">
        <f t="shared" ref="D33:N33" si="2">SUM(D16:D32)</f>
        <v>1754</v>
      </c>
      <c r="E33" s="13">
        <f t="shared" si="2"/>
        <v>466</v>
      </c>
      <c r="F33" s="13">
        <f t="shared" si="2"/>
        <v>1829</v>
      </c>
      <c r="G33" s="13">
        <f t="shared" si="2"/>
        <v>4020</v>
      </c>
      <c r="H33" s="13">
        <f t="shared" si="2"/>
        <v>31</v>
      </c>
      <c r="I33" s="13">
        <f t="shared" si="2"/>
        <v>4027</v>
      </c>
      <c r="J33" s="13">
        <f t="shared" si="2"/>
        <v>1806</v>
      </c>
      <c r="K33" s="13">
        <f t="shared" si="2"/>
        <v>554</v>
      </c>
      <c r="L33" s="13">
        <f t="shared" si="2"/>
        <v>1667</v>
      </c>
      <c r="M33" s="13">
        <f t="shared" si="2"/>
        <v>4011</v>
      </c>
      <c r="N33" s="13">
        <f t="shared" si="2"/>
        <v>16</v>
      </c>
      <c r="O33" s="16">
        <f t="shared" si="1"/>
        <v>-5.4334403556433684E-3</v>
      </c>
      <c r="P33" s="16">
        <f t="shared" si="1"/>
        <v>2.9646522234891677E-2</v>
      </c>
      <c r="Q33" s="16">
        <f t="shared" si="1"/>
        <v>0.18884120171673821</v>
      </c>
      <c r="R33" s="16">
        <f t="shared" si="1"/>
        <v>-8.8572990705303445E-2</v>
      </c>
      <c r="S33" s="16">
        <f t="shared" si="1"/>
        <v>-2.2388059701492539E-3</v>
      </c>
      <c r="T33" s="16">
        <f t="shared" si="1"/>
        <v>-0.4838709677419355</v>
      </c>
    </row>
    <row r="34" spans="2:20" x14ac:dyDescent="0.2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</sheetData>
  <mergeCells count="18">
    <mergeCell ref="N14:N15"/>
    <mergeCell ref="P14:Q14"/>
    <mergeCell ref="R14:R15"/>
    <mergeCell ref="S14:S15"/>
    <mergeCell ref="T14:T15"/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  <mergeCell ref="O14:O1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1" width="15.625" customWidth="1"/>
    <col min="19" max="19" width="11.875" customWidth="1"/>
  </cols>
  <sheetData>
    <row r="14" spans="2:11" ht="44.25" customHeight="1" thickBot="1" x14ac:dyDescent="0.25">
      <c r="C14" s="32" t="s">
        <v>119</v>
      </c>
      <c r="D14" s="33"/>
      <c r="E14" s="33"/>
      <c r="F14" s="32" t="s">
        <v>120</v>
      </c>
      <c r="G14" s="33"/>
      <c r="H14" s="33"/>
      <c r="I14" s="32" t="s">
        <v>122</v>
      </c>
      <c r="J14" s="33"/>
      <c r="K14" s="33"/>
    </row>
    <row r="15" spans="2:11" ht="44.25" customHeight="1" thickBot="1" x14ac:dyDescent="0.25">
      <c r="C15" s="11" t="s">
        <v>83</v>
      </c>
      <c r="D15" s="11" t="s">
        <v>84</v>
      </c>
      <c r="E15" s="11" t="s">
        <v>42</v>
      </c>
      <c r="F15" s="11" t="s">
        <v>83</v>
      </c>
      <c r="G15" s="11" t="s">
        <v>84</v>
      </c>
      <c r="H15" s="11" t="s">
        <v>42</v>
      </c>
      <c r="I15" s="11" t="s">
        <v>83</v>
      </c>
      <c r="J15" s="11" t="s">
        <v>84</v>
      </c>
      <c r="K15" s="11" t="s">
        <v>42</v>
      </c>
    </row>
    <row r="16" spans="2:11" ht="20.100000000000001" customHeight="1" thickBot="1" x14ac:dyDescent="0.25">
      <c r="B16" s="5" t="s">
        <v>2</v>
      </c>
      <c r="C16" s="12">
        <v>234</v>
      </c>
      <c r="D16" s="12">
        <v>192</v>
      </c>
      <c r="E16" s="12">
        <v>42</v>
      </c>
      <c r="F16" s="12">
        <v>306</v>
      </c>
      <c r="G16" s="12">
        <v>255</v>
      </c>
      <c r="H16" s="12">
        <v>51</v>
      </c>
      <c r="I16" s="15">
        <f>IF(C16=0,"-",(F16-C16)/C16)</f>
        <v>0.30769230769230771</v>
      </c>
      <c r="J16" s="15">
        <f>IF(D16=0,"-",(G16-D16)/D16)</f>
        <v>0.328125</v>
      </c>
      <c r="K16" s="15">
        <f>IF(E16=0,"-",(H16-E16)/E16)</f>
        <v>0.21428571428571427</v>
      </c>
    </row>
    <row r="17" spans="2:11" ht="20.100000000000001" customHeight="1" thickBot="1" x14ac:dyDescent="0.25">
      <c r="B17" s="6" t="s">
        <v>3</v>
      </c>
      <c r="C17" s="12">
        <v>55</v>
      </c>
      <c r="D17" s="12">
        <v>48</v>
      </c>
      <c r="E17" s="12">
        <v>7</v>
      </c>
      <c r="F17" s="12">
        <v>45</v>
      </c>
      <c r="G17" s="12">
        <v>33</v>
      </c>
      <c r="H17" s="12">
        <v>12</v>
      </c>
      <c r="I17" s="15">
        <f t="shared" ref="I17:K33" si="0">IF(C17=0,"-",(F17-C17)/C17)</f>
        <v>-0.18181818181818182</v>
      </c>
      <c r="J17" s="15">
        <f t="shared" si="0"/>
        <v>-0.3125</v>
      </c>
      <c r="K17" s="15">
        <f t="shared" si="0"/>
        <v>0.7142857142857143</v>
      </c>
    </row>
    <row r="18" spans="2:11" ht="20.100000000000001" customHeight="1" thickBot="1" x14ac:dyDescent="0.25">
      <c r="B18" s="6" t="s">
        <v>4</v>
      </c>
      <c r="C18" s="12">
        <v>33</v>
      </c>
      <c r="D18" s="12">
        <v>26</v>
      </c>
      <c r="E18" s="12">
        <v>7</v>
      </c>
      <c r="F18" s="12">
        <v>57</v>
      </c>
      <c r="G18" s="12">
        <v>39</v>
      </c>
      <c r="H18" s="12">
        <v>18</v>
      </c>
      <c r="I18" s="15">
        <f t="shared" si="0"/>
        <v>0.72727272727272729</v>
      </c>
      <c r="J18" s="15">
        <f t="shared" si="0"/>
        <v>0.5</v>
      </c>
      <c r="K18" s="15">
        <f t="shared" si="0"/>
        <v>1.5714285714285714</v>
      </c>
    </row>
    <row r="19" spans="2:11" ht="20.100000000000001" customHeight="1" thickBot="1" x14ac:dyDescent="0.25">
      <c r="B19" s="6" t="s">
        <v>5</v>
      </c>
      <c r="C19" s="12">
        <v>145</v>
      </c>
      <c r="D19" s="12">
        <v>127</v>
      </c>
      <c r="E19" s="12">
        <v>18</v>
      </c>
      <c r="F19" s="12">
        <v>136</v>
      </c>
      <c r="G19" s="12">
        <v>111</v>
      </c>
      <c r="H19" s="12">
        <v>25</v>
      </c>
      <c r="I19" s="15">
        <f t="shared" si="0"/>
        <v>-6.2068965517241378E-2</v>
      </c>
      <c r="J19" s="15">
        <f t="shared" si="0"/>
        <v>-0.12598425196850394</v>
      </c>
      <c r="K19" s="15">
        <f t="shared" si="0"/>
        <v>0.3888888888888889</v>
      </c>
    </row>
    <row r="20" spans="2:11" ht="20.100000000000001" customHeight="1" thickBot="1" x14ac:dyDescent="0.25">
      <c r="B20" s="6" t="s">
        <v>6</v>
      </c>
      <c r="C20" s="12">
        <v>92</v>
      </c>
      <c r="D20" s="12">
        <v>75</v>
      </c>
      <c r="E20" s="12">
        <v>17</v>
      </c>
      <c r="F20" s="12">
        <v>94</v>
      </c>
      <c r="G20" s="12">
        <v>70</v>
      </c>
      <c r="H20" s="12">
        <v>24</v>
      </c>
      <c r="I20" s="15">
        <f t="shared" si="0"/>
        <v>2.1739130434782608E-2</v>
      </c>
      <c r="J20" s="15">
        <f t="shared" si="0"/>
        <v>-6.6666666666666666E-2</v>
      </c>
      <c r="K20" s="15">
        <f t="shared" si="0"/>
        <v>0.41176470588235292</v>
      </c>
    </row>
    <row r="21" spans="2:11" ht="20.100000000000001" customHeight="1" thickBot="1" x14ac:dyDescent="0.25">
      <c r="B21" s="6" t="s">
        <v>7</v>
      </c>
      <c r="C21" s="12">
        <v>24</v>
      </c>
      <c r="D21" s="12">
        <v>19</v>
      </c>
      <c r="E21" s="12">
        <v>5</v>
      </c>
      <c r="F21" s="12">
        <v>21</v>
      </c>
      <c r="G21" s="12">
        <v>15</v>
      </c>
      <c r="H21" s="12">
        <v>6</v>
      </c>
      <c r="I21" s="15">
        <f t="shared" si="0"/>
        <v>-0.125</v>
      </c>
      <c r="J21" s="15">
        <f t="shared" si="0"/>
        <v>-0.21052631578947367</v>
      </c>
      <c r="K21" s="15">
        <f t="shared" si="0"/>
        <v>0.2</v>
      </c>
    </row>
    <row r="22" spans="2:11" ht="20.100000000000001" customHeight="1" thickBot="1" x14ac:dyDescent="0.25">
      <c r="B22" s="6" t="s">
        <v>8</v>
      </c>
      <c r="C22" s="12">
        <v>64</v>
      </c>
      <c r="D22" s="12">
        <v>53</v>
      </c>
      <c r="E22" s="12">
        <v>11</v>
      </c>
      <c r="F22" s="12">
        <v>67</v>
      </c>
      <c r="G22" s="12">
        <v>44</v>
      </c>
      <c r="H22" s="12">
        <v>23</v>
      </c>
      <c r="I22" s="15">
        <f t="shared" si="0"/>
        <v>4.6875E-2</v>
      </c>
      <c r="J22" s="15">
        <f t="shared" si="0"/>
        <v>-0.16981132075471697</v>
      </c>
      <c r="K22" s="15">
        <f t="shared" si="0"/>
        <v>1.0909090909090908</v>
      </c>
    </row>
    <row r="23" spans="2:11" ht="20.100000000000001" customHeight="1" thickBot="1" x14ac:dyDescent="0.25">
      <c r="B23" s="6" t="s">
        <v>9</v>
      </c>
      <c r="C23" s="12">
        <v>78</v>
      </c>
      <c r="D23" s="12">
        <v>64</v>
      </c>
      <c r="E23" s="12">
        <v>14</v>
      </c>
      <c r="F23" s="12">
        <v>89</v>
      </c>
      <c r="G23" s="12">
        <v>82</v>
      </c>
      <c r="H23" s="12">
        <v>7</v>
      </c>
      <c r="I23" s="15">
        <f t="shared" si="0"/>
        <v>0.14102564102564102</v>
      </c>
      <c r="J23" s="15">
        <f t="shared" si="0"/>
        <v>0.28125</v>
      </c>
      <c r="K23" s="15">
        <f t="shared" si="0"/>
        <v>-0.5</v>
      </c>
    </row>
    <row r="24" spans="2:11" ht="20.100000000000001" customHeight="1" thickBot="1" x14ac:dyDescent="0.25">
      <c r="B24" s="6" t="s">
        <v>10</v>
      </c>
      <c r="C24" s="12">
        <v>261</v>
      </c>
      <c r="D24" s="12">
        <v>176</v>
      </c>
      <c r="E24" s="12">
        <v>85</v>
      </c>
      <c r="F24" s="12">
        <v>277</v>
      </c>
      <c r="G24" s="12">
        <v>161</v>
      </c>
      <c r="H24" s="12">
        <v>116</v>
      </c>
      <c r="I24" s="15">
        <f t="shared" si="0"/>
        <v>6.1302681992337162E-2</v>
      </c>
      <c r="J24" s="15">
        <f t="shared" si="0"/>
        <v>-8.5227272727272721E-2</v>
      </c>
      <c r="K24" s="15">
        <f t="shared" si="0"/>
        <v>0.36470588235294116</v>
      </c>
    </row>
    <row r="25" spans="2:11" ht="20.100000000000001" customHeight="1" thickBot="1" x14ac:dyDescent="0.25">
      <c r="B25" s="6" t="s">
        <v>11</v>
      </c>
      <c r="C25" s="12">
        <v>188</v>
      </c>
      <c r="D25" s="12">
        <v>168</v>
      </c>
      <c r="E25" s="12">
        <v>20</v>
      </c>
      <c r="F25" s="12">
        <v>172</v>
      </c>
      <c r="G25" s="12">
        <v>143</v>
      </c>
      <c r="H25" s="12">
        <v>29</v>
      </c>
      <c r="I25" s="15">
        <f t="shared" si="0"/>
        <v>-8.5106382978723402E-2</v>
      </c>
      <c r="J25" s="15">
        <f t="shared" si="0"/>
        <v>-0.14880952380952381</v>
      </c>
      <c r="K25" s="15">
        <f t="shared" si="0"/>
        <v>0.45</v>
      </c>
    </row>
    <row r="26" spans="2:11" ht="20.100000000000001" customHeight="1" thickBot="1" x14ac:dyDescent="0.25">
      <c r="B26" s="6" t="s">
        <v>12</v>
      </c>
      <c r="C26" s="12">
        <v>33</v>
      </c>
      <c r="D26" s="12">
        <v>26</v>
      </c>
      <c r="E26" s="12">
        <v>7</v>
      </c>
      <c r="F26" s="12">
        <v>44</v>
      </c>
      <c r="G26" s="12">
        <v>38</v>
      </c>
      <c r="H26" s="12">
        <v>6</v>
      </c>
      <c r="I26" s="15">
        <f t="shared" si="0"/>
        <v>0.33333333333333331</v>
      </c>
      <c r="J26" s="15">
        <f t="shared" si="0"/>
        <v>0.46153846153846156</v>
      </c>
      <c r="K26" s="15">
        <f t="shared" si="0"/>
        <v>-0.14285714285714285</v>
      </c>
    </row>
    <row r="27" spans="2:11" ht="20.100000000000001" customHeight="1" thickBot="1" x14ac:dyDescent="0.25">
      <c r="B27" s="6" t="s">
        <v>13</v>
      </c>
      <c r="C27" s="12">
        <v>111</v>
      </c>
      <c r="D27" s="12">
        <v>77</v>
      </c>
      <c r="E27" s="12">
        <v>34</v>
      </c>
      <c r="F27" s="12">
        <v>97</v>
      </c>
      <c r="G27" s="12">
        <v>58</v>
      </c>
      <c r="H27" s="12">
        <v>39</v>
      </c>
      <c r="I27" s="15">
        <f t="shared" si="0"/>
        <v>-0.12612612612612611</v>
      </c>
      <c r="J27" s="15">
        <f t="shared" si="0"/>
        <v>-0.24675324675324675</v>
      </c>
      <c r="K27" s="15">
        <f t="shared" si="0"/>
        <v>0.14705882352941177</v>
      </c>
    </row>
    <row r="28" spans="2:11" ht="20.100000000000001" customHeight="1" thickBot="1" x14ac:dyDescent="0.25">
      <c r="B28" s="6" t="s">
        <v>14</v>
      </c>
      <c r="C28" s="12">
        <v>156</v>
      </c>
      <c r="D28" s="12">
        <v>118</v>
      </c>
      <c r="E28" s="12">
        <v>38</v>
      </c>
      <c r="F28" s="12">
        <v>150</v>
      </c>
      <c r="G28" s="12">
        <v>105</v>
      </c>
      <c r="H28" s="12">
        <v>45</v>
      </c>
      <c r="I28" s="15">
        <f t="shared" si="0"/>
        <v>-3.8461538461538464E-2</v>
      </c>
      <c r="J28" s="15">
        <f t="shared" si="0"/>
        <v>-0.11016949152542373</v>
      </c>
      <c r="K28" s="15">
        <f t="shared" si="0"/>
        <v>0.18421052631578946</v>
      </c>
    </row>
    <row r="29" spans="2:11" ht="20.100000000000001" customHeight="1" thickBot="1" x14ac:dyDescent="0.25">
      <c r="B29" s="6" t="s">
        <v>15</v>
      </c>
      <c r="C29" s="12">
        <v>119</v>
      </c>
      <c r="D29" s="12">
        <v>103</v>
      </c>
      <c r="E29" s="12">
        <v>16</v>
      </c>
      <c r="F29" s="12">
        <v>104</v>
      </c>
      <c r="G29" s="12">
        <v>95</v>
      </c>
      <c r="H29" s="12">
        <v>9</v>
      </c>
      <c r="I29" s="15">
        <f t="shared" si="0"/>
        <v>-0.12605042016806722</v>
      </c>
      <c r="J29" s="15">
        <f t="shared" si="0"/>
        <v>-7.7669902912621352E-2</v>
      </c>
      <c r="K29" s="15">
        <f t="shared" si="0"/>
        <v>-0.4375</v>
      </c>
    </row>
    <row r="30" spans="2:11" ht="20.100000000000001" customHeight="1" thickBot="1" x14ac:dyDescent="0.25">
      <c r="B30" s="6" t="s">
        <v>16</v>
      </c>
      <c r="C30" s="12">
        <v>33</v>
      </c>
      <c r="D30" s="12">
        <v>28</v>
      </c>
      <c r="E30" s="12">
        <v>5</v>
      </c>
      <c r="F30" s="12">
        <v>26</v>
      </c>
      <c r="G30" s="12">
        <v>19</v>
      </c>
      <c r="H30" s="12">
        <v>7</v>
      </c>
      <c r="I30" s="15">
        <f t="shared" si="0"/>
        <v>-0.21212121212121213</v>
      </c>
      <c r="J30" s="15">
        <f t="shared" si="0"/>
        <v>-0.32142857142857145</v>
      </c>
      <c r="K30" s="15">
        <f t="shared" si="0"/>
        <v>0.4</v>
      </c>
    </row>
    <row r="31" spans="2:11" ht="20.100000000000001" customHeight="1" thickBot="1" x14ac:dyDescent="0.25">
      <c r="B31" s="7" t="s">
        <v>17</v>
      </c>
      <c r="C31" s="12">
        <v>116</v>
      </c>
      <c r="D31" s="12">
        <v>79</v>
      </c>
      <c r="E31" s="12">
        <v>37</v>
      </c>
      <c r="F31" s="12">
        <v>108</v>
      </c>
      <c r="G31" s="12">
        <v>79</v>
      </c>
      <c r="H31" s="12">
        <v>29</v>
      </c>
      <c r="I31" s="15">
        <f t="shared" si="0"/>
        <v>-6.8965517241379309E-2</v>
      </c>
      <c r="J31" s="15">
        <f t="shared" si="0"/>
        <v>0</v>
      </c>
      <c r="K31" s="15">
        <f t="shared" si="0"/>
        <v>-0.21621621621621623</v>
      </c>
    </row>
    <row r="32" spans="2:11" ht="20.100000000000001" customHeight="1" thickBot="1" x14ac:dyDescent="0.25">
      <c r="B32" s="8" t="s">
        <v>18</v>
      </c>
      <c r="C32" s="12">
        <v>12</v>
      </c>
      <c r="D32" s="12">
        <v>11</v>
      </c>
      <c r="E32" s="12">
        <v>1</v>
      </c>
      <c r="F32" s="12">
        <v>13</v>
      </c>
      <c r="G32" s="12">
        <v>11</v>
      </c>
      <c r="H32" s="12">
        <v>2</v>
      </c>
      <c r="I32" s="15">
        <f t="shared" si="0"/>
        <v>8.3333333333333329E-2</v>
      </c>
      <c r="J32" s="15">
        <f t="shared" si="0"/>
        <v>0</v>
      </c>
      <c r="K32" s="15">
        <f t="shared" si="0"/>
        <v>1</v>
      </c>
    </row>
    <row r="33" spans="2:11" ht="20.100000000000001" customHeight="1" thickBot="1" x14ac:dyDescent="0.25">
      <c r="B33" s="9" t="s">
        <v>19</v>
      </c>
      <c r="C33" s="13">
        <f>SUM(C16:C32)</f>
        <v>1754</v>
      </c>
      <c r="D33" s="13">
        <f t="shared" ref="D33:H33" si="1">SUM(D16:D32)</f>
        <v>1390</v>
      </c>
      <c r="E33" s="13">
        <f t="shared" si="1"/>
        <v>364</v>
      </c>
      <c r="F33" s="13">
        <f t="shared" si="1"/>
        <v>1806</v>
      </c>
      <c r="G33" s="13">
        <f t="shared" si="1"/>
        <v>1358</v>
      </c>
      <c r="H33" s="13">
        <f t="shared" si="1"/>
        <v>448</v>
      </c>
      <c r="I33" s="16">
        <f t="shared" si="0"/>
        <v>2.9646522234891677E-2</v>
      </c>
      <c r="J33" s="16">
        <f t="shared" si="0"/>
        <v>-2.302158273381295E-2</v>
      </c>
      <c r="K33" s="16">
        <f t="shared" si="0"/>
        <v>0.23076923076923078</v>
      </c>
    </row>
    <row r="34" spans="2:11" x14ac:dyDescent="0.2">
      <c r="C34" s="23"/>
      <c r="D34" s="23"/>
      <c r="E34" s="23"/>
      <c r="F34" s="23"/>
      <c r="G34" s="23"/>
      <c r="H34" s="23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375" customWidth="1"/>
    <col min="4" max="5" width="12.5" bestFit="1" customWidth="1"/>
    <col min="6" max="6" width="10.125" bestFit="1" customWidth="1"/>
    <col min="7" max="7" width="12" bestFit="1" customWidth="1"/>
    <col min="8" max="8" width="8.375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4.25" customHeight="1" thickBot="1" x14ac:dyDescent="0.25">
      <c r="C9" s="57" t="s">
        <v>119</v>
      </c>
      <c r="D9" s="57"/>
      <c r="E9" s="57"/>
      <c r="F9" s="57"/>
      <c r="G9" s="57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25">
      <c r="C10" s="11" t="s">
        <v>33</v>
      </c>
      <c r="D10" s="11" t="s">
        <v>53</v>
      </c>
      <c r="E10" s="11" t="s">
        <v>54</v>
      </c>
      <c r="F10" s="11" t="s">
        <v>46</v>
      </c>
      <c r="G10" s="11" t="s">
        <v>55</v>
      </c>
      <c r="H10" s="11" t="s">
        <v>33</v>
      </c>
      <c r="I10" s="11" t="s">
        <v>53</v>
      </c>
      <c r="J10" s="11" t="s">
        <v>54</v>
      </c>
      <c r="K10" s="11" t="s">
        <v>46</v>
      </c>
      <c r="L10" s="11" t="s">
        <v>55</v>
      </c>
      <c r="M10" s="11" t="s">
        <v>33</v>
      </c>
      <c r="N10" s="11" t="s">
        <v>53</v>
      </c>
      <c r="O10" s="11" t="s">
        <v>54</v>
      </c>
      <c r="P10" s="11" t="s">
        <v>46</v>
      </c>
      <c r="Q10" s="11" t="s">
        <v>55</v>
      </c>
    </row>
    <row r="11" spans="2:17" ht="20.100000000000001" customHeight="1" thickBot="1" x14ac:dyDescent="0.25">
      <c r="B11" s="5" t="s">
        <v>2</v>
      </c>
      <c r="C11" s="26">
        <v>26</v>
      </c>
      <c r="D11" s="26">
        <v>17</v>
      </c>
      <c r="E11" s="26">
        <v>6</v>
      </c>
      <c r="F11" s="26">
        <v>2</v>
      </c>
      <c r="G11" s="26">
        <v>1</v>
      </c>
      <c r="H11" s="26">
        <v>22</v>
      </c>
      <c r="I11" s="26">
        <v>15</v>
      </c>
      <c r="J11" s="26">
        <v>4</v>
      </c>
      <c r="K11" s="26">
        <v>3</v>
      </c>
      <c r="L11" s="26">
        <v>0</v>
      </c>
      <c r="M11" s="15">
        <f>IF(C11=0,"-",IF(H11=0,"-",(H11-C11)/C11))</f>
        <v>-0.15384615384615385</v>
      </c>
      <c r="N11" s="15">
        <f t="shared" ref="N11:Q28" si="0">IF(D11=0,"-",IF(I11=0,"-",(I11-D11)/D11))</f>
        <v>-0.11764705882352941</v>
      </c>
      <c r="O11" s="15">
        <f t="shared" si="0"/>
        <v>-0.33333333333333331</v>
      </c>
      <c r="P11" s="15">
        <f t="shared" si="0"/>
        <v>0.5</v>
      </c>
      <c r="Q11" s="15" t="str">
        <f t="shared" si="0"/>
        <v>-</v>
      </c>
    </row>
    <row r="12" spans="2:17" ht="20.100000000000001" customHeight="1" thickBot="1" x14ac:dyDescent="0.25">
      <c r="B12" s="6" t="s">
        <v>3</v>
      </c>
      <c r="C12" s="26">
        <v>1</v>
      </c>
      <c r="D12" s="26">
        <v>0</v>
      </c>
      <c r="E12" s="26">
        <v>1</v>
      </c>
      <c r="F12" s="26">
        <v>0</v>
      </c>
      <c r="G12" s="26">
        <v>0</v>
      </c>
      <c r="H12" s="26">
        <v>1</v>
      </c>
      <c r="I12" s="26">
        <v>0</v>
      </c>
      <c r="J12" s="26">
        <v>1</v>
      </c>
      <c r="K12" s="26">
        <v>0</v>
      </c>
      <c r="L12" s="26">
        <v>0</v>
      </c>
      <c r="M12" s="15">
        <f t="shared" ref="M12:M28" si="1">IF(C12=0,"-",IF(H12=0,"-",(H12-C12)/C12))</f>
        <v>0</v>
      </c>
      <c r="N12" s="15" t="str">
        <f t="shared" si="0"/>
        <v>-</v>
      </c>
      <c r="O12" s="15">
        <f t="shared" si="0"/>
        <v>0</v>
      </c>
      <c r="P12" s="15" t="str">
        <f t="shared" si="0"/>
        <v>-</v>
      </c>
      <c r="Q12" s="15" t="str">
        <f t="shared" si="0"/>
        <v>-</v>
      </c>
    </row>
    <row r="13" spans="2:17" ht="20.100000000000001" customHeight="1" thickBot="1" x14ac:dyDescent="0.25">
      <c r="B13" s="6" t="s">
        <v>4</v>
      </c>
      <c r="C13" s="26">
        <v>2</v>
      </c>
      <c r="D13" s="26">
        <v>2</v>
      </c>
      <c r="E13" s="26">
        <v>0</v>
      </c>
      <c r="F13" s="26">
        <v>0</v>
      </c>
      <c r="G13" s="26">
        <v>0</v>
      </c>
      <c r="H13" s="26">
        <v>3</v>
      </c>
      <c r="I13" s="26">
        <v>3</v>
      </c>
      <c r="J13" s="26">
        <v>0</v>
      </c>
      <c r="K13" s="26">
        <v>0</v>
      </c>
      <c r="L13" s="26">
        <v>0</v>
      </c>
      <c r="M13" s="15">
        <f t="shared" si="1"/>
        <v>0.5</v>
      </c>
      <c r="N13" s="15">
        <f t="shared" si="0"/>
        <v>0.5</v>
      </c>
      <c r="O13" s="15" t="str">
        <f t="shared" si="0"/>
        <v>-</v>
      </c>
      <c r="P13" s="15" t="str">
        <f t="shared" si="0"/>
        <v>-</v>
      </c>
      <c r="Q13" s="15" t="str">
        <f t="shared" si="0"/>
        <v>-</v>
      </c>
    </row>
    <row r="14" spans="2:17" ht="20.100000000000001" customHeight="1" thickBot="1" x14ac:dyDescent="0.25">
      <c r="B14" s="6" t="s">
        <v>5</v>
      </c>
      <c r="C14" s="26">
        <v>2</v>
      </c>
      <c r="D14" s="26">
        <v>1</v>
      </c>
      <c r="E14" s="26">
        <v>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15" t="str">
        <f t="shared" si="1"/>
        <v>-</v>
      </c>
      <c r="N14" s="15" t="str">
        <f t="shared" si="0"/>
        <v>-</v>
      </c>
      <c r="O14" s="15" t="str">
        <f t="shared" si="0"/>
        <v>-</v>
      </c>
      <c r="P14" s="15" t="str">
        <f t="shared" si="0"/>
        <v>-</v>
      </c>
      <c r="Q14" s="15" t="str">
        <f t="shared" si="0"/>
        <v>-</v>
      </c>
    </row>
    <row r="15" spans="2:17" ht="20.100000000000001" customHeight="1" thickBot="1" x14ac:dyDescent="0.25">
      <c r="B15" s="6" t="s">
        <v>6</v>
      </c>
      <c r="C15" s="26">
        <v>3</v>
      </c>
      <c r="D15" s="26">
        <v>2</v>
      </c>
      <c r="E15" s="26">
        <v>0</v>
      </c>
      <c r="F15" s="26">
        <v>1</v>
      </c>
      <c r="G15" s="26">
        <v>0</v>
      </c>
      <c r="H15" s="26">
        <v>1</v>
      </c>
      <c r="I15" s="26">
        <v>1</v>
      </c>
      <c r="J15" s="26">
        <v>0</v>
      </c>
      <c r="K15" s="26">
        <v>0</v>
      </c>
      <c r="L15" s="26">
        <v>0</v>
      </c>
      <c r="M15" s="15">
        <f t="shared" si="1"/>
        <v>-0.66666666666666663</v>
      </c>
      <c r="N15" s="15">
        <f t="shared" si="0"/>
        <v>-0.5</v>
      </c>
      <c r="O15" s="15" t="str">
        <f t="shared" si="0"/>
        <v>-</v>
      </c>
      <c r="P15" s="15" t="str">
        <f t="shared" si="0"/>
        <v>-</v>
      </c>
      <c r="Q15" s="15" t="str">
        <f t="shared" si="0"/>
        <v>-</v>
      </c>
    </row>
    <row r="16" spans="2:17" ht="20.100000000000001" customHeight="1" thickBot="1" x14ac:dyDescent="0.25">
      <c r="B16" s="6" t="s">
        <v>7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15" t="str">
        <f t="shared" si="1"/>
        <v>-</v>
      </c>
      <c r="N16" s="15" t="str">
        <f t="shared" si="0"/>
        <v>-</v>
      </c>
      <c r="O16" s="15" t="str">
        <f t="shared" si="0"/>
        <v>-</v>
      </c>
      <c r="P16" s="15" t="str">
        <f t="shared" si="0"/>
        <v>-</v>
      </c>
      <c r="Q16" s="15" t="str">
        <f t="shared" si="0"/>
        <v>-</v>
      </c>
    </row>
    <row r="17" spans="2:17" ht="20.100000000000001" customHeight="1" thickBot="1" x14ac:dyDescent="0.25">
      <c r="B17" s="6" t="s">
        <v>8</v>
      </c>
      <c r="C17" s="26">
        <v>2</v>
      </c>
      <c r="D17" s="26">
        <v>2</v>
      </c>
      <c r="E17" s="26">
        <v>0</v>
      </c>
      <c r="F17" s="26">
        <v>0</v>
      </c>
      <c r="G17" s="26">
        <v>0</v>
      </c>
      <c r="H17" s="26">
        <v>5</v>
      </c>
      <c r="I17" s="26">
        <v>4</v>
      </c>
      <c r="J17" s="26">
        <v>1</v>
      </c>
      <c r="K17" s="26">
        <v>0</v>
      </c>
      <c r="L17" s="26">
        <v>0</v>
      </c>
      <c r="M17" s="15">
        <f t="shared" si="1"/>
        <v>1.5</v>
      </c>
      <c r="N17" s="15">
        <f t="shared" si="0"/>
        <v>1</v>
      </c>
      <c r="O17" s="15" t="str">
        <f t="shared" si="0"/>
        <v>-</v>
      </c>
      <c r="P17" s="15" t="str">
        <f t="shared" si="0"/>
        <v>-</v>
      </c>
      <c r="Q17" s="15" t="str">
        <f t="shared" si="0"/>
        <v>-</v>
      </c>
    </row>
    <row r="18" spans="2:17" ht="20.100000000000001" customHeight="1" thickBot="1" x14ac:dyDescent="0.25">
      <c r="B18" s="6" t="s">
        <v>9</v>
      </c>
      <c r="C18" s="26">
        <v>1</v>
      </c>
      <c r="D18" s="26">
        <v>0</v>
      </c>
      <c r="E18" s="26">
        <v>0</v>
      </c>
      <c r="F18" s="26">
        <v>0</v>
      </c>
      <c r="G18" s="26">
        <v>1</v>
      </c>
      <c r="H18" s="26">
        <v>1</v>
      </c>
      <c r="I18" s="26">
        <v>1</v>
      </c>
      <c r="J18" s="26">
        <v>0</v>
      </c>
      <c r="K18" s="26">
        <v>0</v>
      </c>
      <c r="L18" s="26">
        <v>0</v>
      </c>
      <c r="M18" s="15">
        <f t="shared" si="1"/>
        <v>0</v>
      </c>
      <c r="N18" s="15" t="str">
        <f t="shared" si="0"/>
        <v>-</v>
      </c>
      <c r="O18" s="15" t="str">
        <f t="shared" si="0"/>
        <v>-</v>
      </c>
      <c r="P18" s="15" t="str">
        <f t="shared" si="0"/>
        <v>-</v>
      </c>
      <c r="Q18" s="15" t="str">
        <f t="shared" si="0"/>
        <v>-</v>
      </c>
    </row>
    <row r="19" spans="2:17" ht="20.100000000000001" customHeight="1" thickBot="1" x14ac:dyDescent="0.25">
      <c r="B19" s="6" t="s">
        <v>10</v>
      </c>
      <c r="C19" s="26">
        <v>11</v>
      </c>
      <c r="D19" s="26">
        <v>6</v>
      </c>
      <c r="E19" s="26">
        <v>3</v>
      </c>
      <c r="F19" s="26">
        <v>1</v>
      </c>
      <c r="G19" s="26">
        <v>1</v>
      </c>
      <c r="H19" s="26">
        <v>12</v>
      </c>
      <c r="I19" s="26">
        <v>5</v>
      </c>
      <c r="J19" s="26">
        <v>2</v>
      </c>
      <c r="K19" s="26">
        <v>4</v>
      </c>
      <c r="L19" s="26">
        <v>1</v>
      </c>
      <c r="M19" s="15">
        <f t="shared" si="1"/>
        <v>9.0909090909090912E-2</v>
      </c>
      <c r="N19" s="15">
        <f t="shared" si="0"/>
        <v>-0.16666666666666666</v>
      </c>
      <c r="O19" s="15">
        <f t="shared" si="0"/>
        <v>-0.33333333333333331</v>
      </c>
      <c r="P19" s="15">
        <f t="shared" si="0"/>
        <v>3</v>
      </c>
      <c r="Q19" s="15">
        <f t="shared" si="0"/>
        <v>0</v>
      </c>
    </row>
    <row r="20" spans="2:17" ht="20.100000000000001" customHeight="1" thickBot="1" x14ac:dyDescent="0.25">
      <c r="B20" s="6" t="s">
        <v>11</v>
      </c>
      <c r="C20" s="26">
        <v>11</v>
      </c>
      <c r="D20" s="26">
        <v>6</v>
      </c>
      <c r="E20" s="26">
        <v>1</v>
      </c>
      <c r="F20" s="26">
        <v>2</v>
      </c>
      <c r="G20" s="26">
        <v>2</v>
      </c>
      <c r="H20" s="26">
        <v>10</v>
      </c>
      <c r="I20" s="26">
        <v>4</v>
      </c>
      <c r="J20" s="26">
        <v>2</v>
      </c>
      <c r="K20" s="26">
        <v>3</v>
      </c>
      <c r="L20" s="26">
        <v>1</v>
      </c>
      <c r="M20" s="15">
        <f t="shared" si="1"/>
        <v>-9.0909090909090912E-2</v>
      </c>
      <c r="N20" s="15">
        <f t="shared" si="0"/>
        <v>-0.33333333333333331</v>
      </c>
      <c r="O20" s="15">
        <f t="shared" si="0"/>
        <v>1</v>
      </c>
      <c r="P20" s="15">
        <f t="shared" si="0"/>
        <v>0.5</v>
      </c>
      <c r="Q20" s="15">
        <f t="shared" si="0"/>
        <v>-0.5</v>
      </c>
    </row>
    <row r="21" spans="2:17" ht="20.100000000000001" customHeight="1" thickBot="1" x14ac:dyDescent="0.25">
      <c r="B21" s="6" t="s">
        <v>12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1</v>
      </c>
      <c r="I21" s="26">
        <v>1</v>
      </c>
      <c r="J21" s="26">
        <v>0</v>
      </c>
      <c r="K21" s="26">
        <v>0</v>
      </c>
      <c r="L21" s="26">
        <v>0</v>
      </c>
      <c r="M21" s="15" t="str">
        <f t="shared" si="1"/>
        <v>-</v>
      </c>
      <c r="N21" s="15" t="str">
        <f t="shared" si="0"/>
        <v>-</v>
      </c>
      <c r="O21" s="15" t="str">
        <f t="shared" si="0"/>
        <v>-</v>
      </c>
      <c r="P21" s="15" t="str">
        <f t="shared" si="0"/>
        <v>-</v>
      </c>
      <c r="Q21" s="15" t="str">
        <f t="shared" si="0"/>
        <v>-</v>
      </c>
    </row>
    <row r="22" spans="2:17" ht="20.100000000000001" customHeight="1" thickBot="1" x14ac:dyDescent="0.25">
      <c r="B22" s="6" t="s">
        <v>13</v>
      </c>
      <c r="C22" s="26">
        <v>2</v>
      </c>
      <c r="D22" s="26">
        <v>1</v>
      </c>
      <c r="E22" s="26">
        <v>0</v>
      </c>
      <c r="F22" s="26">
        <v>1</v>
      </c>
      <c r="G22" s="26">
        <v>0</v>
      </c>
      <c r="H22" s="26">
        <v>4</v>
      </c>
      <c r="I22" s="26">
        <v>3</v>
      </c>
      <c r="J22" s="26">
        <v>0</v>
      </c>
      <c r="K22" s="26">
        <v>0</v>
      </c>
      <c r="L22" s="26">
        <v>1</v>
      </c>
      <c r="M22" s="15">
        <f t="shared" si="1"/>
        <v>1</v>
      </c>
      <c r="N22" s="15">
        <f t="shared" si="0"/>
        <v>2</v>
      </c>
      <c r="O22" s="15" t="str">
        <f t="shared" si="0"/>
        <v>-</v>
      </c>
      <c r="P22" s="15" t="str">
        <f t="shared" si="0"/>
        <v>-</v>
      </c>
      <c r="Q22" s="15" t="str">
        <f t="shared" si="0"/>
        <v>-</v>
      </c>
    </row>
    <row r="23" spans="2:17" ht="20.100000000000001" customHeight="1" thickBot="1" x14ac:dyDescent="0.25">
      <c r="B23" s="6" t="s">
        <v>14</v>
      </c>
      <c r="C23" s="26">
        <v>8</v>
      </c>
      <c r="D23" s="26">
        <v>4</v>
      </c>
      <c r="E23" s="26">
        <v>2</v>
      </c>
      <c r="F23" s="26">
        <v>1</v>
      </c>
      <c r="G23" s="26">
        <v>1</v>
      </c>
      <c r="H23" s="26">
        <v>5</v>
      </c>
      <c r="I23" s="26">
        <v>3</v>
      </c>
      <c r="J23" s="26">
        <v>1</v>
      </c>
      <c r="K23" s="26">
        <v>0</v>
      </c>
      <c r="L23" s="26">
        <v>1</v>
      </c>
      <c r="M23" s="15">
        <f t="shared" si="1"/>
        <v>-0.375</v>
      </c>
      <c r="N23" s="15">
        <f t="shared" si="0"/>
        <v>-0.25</v>
      </c>
      <c r="O23" s="15">
        <f t="shared" si="0"/>
        <v>-0.5</v>
      </c>
      <c r="P23" s="15" t="str">
        <f t="shared" si="0"/>
        <v>-</v>
      </c>
      <c r="Q23" s="15">
        <f t="shared" si="0"/>
        <v>0</v>
      </c>
    </row>
    <row r="24" spans="2:17" ht="20.100000000000001" customHeight="1" thickBot="1" x14ac:dyDescent="0.25">
      <c r="B24" s="6" t="s">
        <v>15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3</v>
      </c>
      <c r="I24" s="26">
        <v>3</v>
      </c>
      <c r="J24" s="26">
        <v>0</v>
      </c>
      <c r="K24" s="26">
        <v>0</v>
      </c>
      <c r="L24" s="26">
        <v>0</v>
      </c>
      <c r="M24" s="15" t="str">
        <f t="shared" si="1"/>
        <v>-</v>
      </c>
      <c r="N24" s="15" t="str">
        <f t="shared" si="0"/>
        <v>-</v>
      </c>
      <c r="O24" s="15" t="str">
        <f t="shared" si="0"/>
        <v>-</v>
      </c>
      <c r="P24" s="15" t="str">
        <f t="shared" si="0"/>
        <v>-</v>
      </c>
      <c r="Q24" s="15" t="str">
        <f t="shared" si="0"/>
        <v>-</v>
      </c>
    </row>
    <row r="25" spans="2:17" ht="20.100000000000001" customHeight="1" thickBot="1" x14ac:dyDescent="0.25">
      <c r="B25" s="6" t="s">
        <v>16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15" t="str">
        <f t="shared" si="1"/>
        <v>-</v>
      </c>
      <c r="N25" s="15" t="str">
        <f t="shared" si="0"/>
        <v>-</v>
      </c>
      <c r="O25" s="15" t="str">
        <f t="shared" si="0"/>
        <v>-</v>
      </c>
      <c r="P25" s="15" t="str">
        <f t="shared" si="0"/>
        <v>-</v>
      </c>
      <c r="Q25" s="15" t="str">
        <f t="shared" si="0"/>
        <v>-</v>
      </c>
    </row>
    <row r="26" spans="2:17" ht="20.100000000000001" customHeight="1" thickBot="1" x14ac:dyDescent="0.25">
      <c r="B26" s="7" t="s">
        <v>17</v>
      </c>
      <c r="C26" s="26">
        <v>2</v>
      </c>
      <c r="D26" s="26">
        <v>0</v>
      </c>
      <c r="E26" s="26">
        <v>1</v>
      </c>
      <c r="F26" s="26">
        <v>1</v>
      </c>
      <c r="G26" s="26">
        <v>0</v>
      </c>
      <c r="H26" s="26">
        <v>3</v>
      </c>
      <c r="I26" s="26">
        <v>1</v>
      </c>
      <c r="J26" s="26">
        <v>2</v>
      </c>
      <c r="K26" s="26">
        <v>0</v>
      </c>
      <c r="L26" s="26">
        <v>0</v>
      </c>
      <c r="M26" s="15">
        <f t="shared" si="1"/>
        <v>0.5</v>
      </c>
      <c r="N26" s="15" t="str">
        <f t="shared" si="0"/>
        <v>-</v>
      </c>
      <c r="O26" s="15">
        <f t="shared" si="0"/>
        <v>1</v>
      </c>
      <c r="P26" s="15" t="str">
        <f t="shared" si="0"/>
        <v>-</v>
      </c>
      <c r="Q26" s="15" t="str">
        <f t="shared" si="0"/>
        <v>-</v>
      </c>
    </row>
    <row r="27" spans="2:17" ht="20.100000000000001" customHeight="1" thickBot="1" x14ac:dyDescent="0.25">
      <c r="B27" s="8" t="s">
        <v>18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15" t="str">
        <f t="shared" si="1"/>
        <v>-</v>
      </c>
      <c r="N27" s="15" t="str">
        <f t="shared" si="0"/>
        <v>-</v>
      </c>
      <c r="O27" s="15" t="str">
        <f t="shared" si="0"/>
        <v>-</v>
      </c>
      <c r="P27" s="15" t="str">
        <f t="shared" si="0"/>
        <v>-</v>
      </c>
      <c r="Q27" s="15" t="str">
        <f t="shared" si="0"/>
        <v>-</v>
      </c>
    </row>
    <row r="28" spans="2:17" ht="20.100000000000001" customHeight="1" thickBot="1" x14ac:dyDescent="0.25">
      <c r="B28" s="9" t="s">
        <v>19</v>
      </c>
      <c r="C28" s="13">
        <f>SUM(C11:C27)</f>
        <v>71</v>
      </c>
      <c r="D28" s="13">
        <f t="shared" ref="D28:L28" si="2">SUM(D11:D27)</f>
        <v>41</v>
      </c>
      <c r="E28" s="13">
        <f t="shared" si="2"/>
        <v>15</v>
      </c>
      <c r="F28" s="13">
        <f t="shared" si="2"/>
        <v>9</v>
      </c>
      <c r="G28" s="13">
        <f t="shared" si="2"/>
        <v>6</v>
      </c>
      <c r="H28" s="13">
        <f t="shared" si="2"/>
        <v>71</v>
      </c>
      <c r="I28" s="13">
        <f t="shared" si="2"/>
        <v>44</v>
      </c>
      <c r="J28" s="13">
        <f t="shared" si="2"/>
        <v>13</v>
      </c>
      <c r="K28" s="13">
        <f t="shared" si="2"/>
        <v>10</v>
      </c>
      <c r="L28" s="13">
        <f t="shared" si="2"/>
        <v>4</v>
      </c>
      <c r="M28" s="16">
        <f t="shared" si="1"/>
        <v>0</v>
      </c>
      <c r="N28" s="16">
        <f t="shared" si="0"/>
        <v>7.3170731707317069E-2</v>
      </c>
      <c r="O28" s="16">
        <f t="shared" si="0"/>
        <v>-0.13333333333333333</v>
      </c>
      <c r="P28" s="16">
        <f t="shared" si="0"/>
        <v>0.1111111111111111</v>
      </c>
      <c r="Q28" s="16">
        <f t="shared" si="0"/>
        <v>-0.33333333333333331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875" customWidth="1"/>
    <col min="4" max="5" width="12.5" bestFit="1" customWidth="1"/>
    <col min="6" max="6" width="10.25" bestFit="1" customWidth="1"/>
    <col min="7" max="7" width="12" bestFit="1" customWidth="1"/>
    <col min="8" max="8" width="7.875" customWidth="1"/>
    <col min="9" max="10" width="12.5" bestFit="1" customWidth="1"/>
    <col min="11" max="11" width="10.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25" bestFit="1" customWidth="1"/>
    <col min="17" max="17" width="12" bestFit="1" customWidth="1"/>
    <col min="19" max="19" width="11.875" customWidth="1"/>
  </cols>
  <sheetData>
    <row r="8" spans="2:17" ht="44.25" customHeight="1" thickBot="1" x14ac:dyDescent="0.25">
      <c r="C8" s="57" t="s">
        <v>119</v>
      </c>
      <c r="D8" s="57"/>
      <c r="E8" s="57"/>
      <c r="F8" s="57"/>
      <c r="G8" s="32"/>
      <c r="H8" s="56" t="s">
        <v>120</v>
      </c>
      <c r="I8" s="57"/>
      <c r="J8" s="57"/>
      <c r="K8" s="57"/>
      <c r="L8" s="32"/>
      <c r="M8" s="56" t="s">
        <v>122</v>
      </c>
      <c r="N8" s="57"/>
      <c r="O8" s="57"/>
      <c r="P8" s="57"/>
      <c r="Q8" s="32"/>
    </row>
    <row r="9" spans="2:17" ht="44.25" customHeight="1" thickBot="1" x14ac:dyDescent="0.25">
      <c r="C9" s="41" t="s">
        <v>85</v>
      </c>
      <c r="D9" s="41"/>
      <c r="E9" s="41"/>
      <c r="F9" s="41"/>
      <c r="G9" s="42"/>
      <c r="H9" s="41" t="s">
        <v>85</v>
      </c>
      <c r="I9" s="41"/>
      <c r="J9" s="41"/>
      <c r="K9" s="41"/>
      <c r="L9" s="42"/>
      <c r="M9" s="41" t="s">
        <v>85</v>
      </c>
      <c r="N9" s="41"/>
      <c r="O9" s="41"/>
      <c r="P9" s="41"/>
      <c r="Q9" s="42"/>
    </row>
    <row r="10" spans="2:17" ht="44.25" customHeight="1" thickBot="1" x14ac:dyDescent="0.25">
      <c r="C10" s="11" t="s">
        <v>33</v>
      </c>
      <c r="D10" s="11" t="s">
        <v>53</v>
      </c>
      <c r="E10" s="11" t="s">
        <v>54</v>
      </c>
      <c r="F10" s="11" t="s">
        <v>46</v>
      </c>
      <c r="G10" s="11" t="s">
        <v>55</v>
      </c>
      <c r="H10" s="11" t="s">
        <v>33</v>
      </c>
      <c r="I10" s="11" t="s">
        <v>53</v>
      </c>
      <c r="J10" s="11" t="s">
        <v>54</v>
      </c>
      <c r="K10" s="11" t="s">
        <v>46</v>
      </c>
      <c r="L10" s="11" t="s">
        <v>55</v>
      </c>
      <c r="M10" s="11" t="s">
        <v>33</v>
      </c>
      <c r="N10" s="11" t="s">
        <v>53</v>
      </c>
      <c r="O10" s="11" t="s">
        <v>54</v>
      </c>
      <c r="P10" s="11" t="s">
        <v>46</v>
      </c>
      <c r="Q10" s="11" t="s">
        <v>55</v>
      </c>
    </row>
    <row r="11" spans="2:17" ht="20.100000000000001" customHeight="1" thickBot="1" x14ac:dyDescent="0.25">
      <c r="B11" s="5" t="s">
        <v>2</v>
      </c>
      <c r="C11" s="26">
        <v>26</v>
      </c>
      <c r="D11" s="26">
        <v>17</v>
      </c>
      <c r="E11" s="26">
        <v>6</v>
      </c>
      <c r="F11" s="26">
        <v>2</v>
      </c>
      <c r="G11" s="26">
        <v>1</v>
      </c>
      <c r="H11" s="26">
        <v>22</v>
      </c>
      <c r="I11" s="26">
        <v>15</v>
      </c>
      <c r="J11" s="26">
        <v>4</v>
      </c>
      <c r="K11" s="26">
        <v>3</v>
      </c>
      <c r="L11" s="26">
        <v>0</v>
      </c>
      <c r="M11" s="15">
        <f>IF(C11=0,"-",IF(H11=0,"-",(H11-C11)/C11))</f>
        <v>-0.15384615384615385</v>
      </c>
      <c r="N11" s="15">
        <f t="shared" ref="N11:Q28" si="0">IF(D11=0,"-",IF(I11=0,"-",(I11-D11)/D11))</f>
        <v>-0.11764705882352941</v>
      </c>
      <c r="O11" s="15">
        <f t="shared" si="0"/>
        <v>-0.33333333333333331</v>
      </c>
      <c r="P11" s="15">
        <f t="shared" si="0"/>
        <v>0.5</v>
      </c>
      <c r="Q11" s="15" t="str">
        <f t="shared" si="0"/>
        <v>-</v>
      </c>
    </row>
    <row r="12" spans="2:17" ht="20.100000000000001" customHeight="1" thickBot="1" x14ac:dyDescent="0.25">
      <c r="B12" s="6" t="s">
        <v>3</v>
      </c>
      <c r="C12" s="26">
        <v>1</v>
      </c>
      <c r="D12" s="26">
        <v>0</v>
      </c>
      <c r="E12" s="26">
        <v>1</v>
      </c>
      <c r="F12" s="26">
        <v>0</v>
      </c>
      <c r="G12" s="26">
        <v>0</v>
      </c>
      <c r="H12" s="26">
        <v>1</v>
      </c>
      <c r="I12" s="26">
        <v>0</v>
      </c>
      <c r="J12" s="26">
        <v>1</v>
      </c>
      <c r="K12" s="26">
        <v>0</v>
      </c>
      <c r="L12" s="26">
        <v>0</v>
      </c>
      <c r="M12" s="15">
        <f t="shared" ref="M12:M28" si="1">IF(C12=0,"-",IF(H12=0,"-",(H12-C12)/C12))</f>
        <v>0</v>
      </c>
      <c r="N12" s="15" t="str">
        <f t="shared" si="0"/>
        <v>-</v>
      </c>
      <c r="O12" s="15">
        <f t="shared" si="0"/>
        <v>0</v>
      </c>
      <c r="P12" s="15" t="str">
        <f t="shared" si="0"/>
        <v>-</v>
      </c>
      <c r="Q12" s="15" t="str">
        <f t="shared" si="0"/>
        <v>-</v>
      </c>
    </row>
    <row r="13" spans="2:17" ht="20.100000000000001" customHeight="1" thickBot="1" x14ac:dyDescent="0.25">
      <c r="B13" s="6" t="s">
        <v>4</v>
      </c>
      <c r="C13" s="26">
        <v>2</v>
      </c>
      <c r="D13" s="26">
        <v>2</v>
      </c>
      <c r="E13" s="26">
        <v>0</v>
      </c>
      <c r="F13" s="26">
        <v>0</v>
      </c>
      <c r="G13" s="26">
        <v>0</v>
      </c>
      <c r="H13" s="26">
        <v>3</v>
      </c>
      <c r="I13" s="26">
        <v>3</v>
      </c>
      <c r="J13" s="26">
        <v>0</v>
      </c>
      <c r="K13" s="26">
        <v>0</v>
      </c>
      <c r="L13" s="26">
        <v>0</v>
      </c>
      <c r="M13" s="15">
        <f t="shared" si="1"/>
        <v>0.5</v>
      </c>
      <c r="N13" s="15">
        <f t="shared" si="0"/>
        <v>0.5</v>
      </c>
      <c r="O13" s="15" t="str">
        <f t="shared" si="0"/>
        <v>-</v>
      </c>
      <c r="P13" s="15" t="str">
        <f t="shared" si="0"/>
        <v>-</v>
      </c>
      <c r="Q13" s="15" t="str">
        <f t="shared" si="0"/>
        <v>-</v>
      </c>
    </row>
    <row r="14" spans="2:17" ht="20.100000000000001" customHeight="1" thickBot="1" x14ac:dyDescent="0.25">
      <c r="B14" s="6" t="s">
        <v>5</v>
      </c>
      <c r="C14" s="26">
        <v>2</v>
      </c>
      <c r="D14" s="26">
        <v>1</v>
      </c>
      <c r="E14" s="26">
        <v>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15" t="str">
        <f t="shared" si="1"/>
        <v>-</v>
      </c>
      <c r="N14" s="15" t="str">
        <f t="shared" si="0"/>
        <v>-</v>
      </c>
      <c r="O14" s="15" t="str">
        <f t="shared" si="0"/>
        <v>-</v>
      </c>
      <c r="P14" s="15" t="str">
        <f t="shared" si="0"/>
        <v>-</v>
      </c>
      <c r="Q14" s="15" t="str">
        <f t="shared" si="0"/>
        <v>-</v>
      </c>
    </row>
    <row r="15" spans="2:17" ht="20.100000000000001" customHeight="1" thickBot="1" x14ac:dyDescent="0.25">
      <c r="B15" s="6" t="s">
        <v>6</v>
      </c>
      <c r="C15" s="26">
        <v>3</v>
      </c>
      <c r="D15" s="26">
        <v>2</v>
      </c>
      <c r="E15" s="26">
        <v>0</v>
      </c>
      <c r="F15" s="26">
        <v>1</v>
      </c>
      <c r="G15" s="26">
        <v>0</v>
      </c>
      <c r="H15" s="26">
        <v>1</v>
      </c>
      <c r="I15" s="26">
        <v>1</v>
      </c>
      <c r="J15" s="26">
        <v>0</v>
      </c>
      <c r="K15" s="26">
        <v>0</v>
      </c>
      <c r="L15" s="26">
        <v>0</v>
      </c>
      <c r="M15" s="15">
        <f t="shared" si="1"/>
        <v>-0.66666666666666663</v>
      </c>
      <c r="N15" s="15">
        <f t="shared" si="0"/>
        <v>-0.5</v>
      </c>
      <c r="O15" s="15" t="str">
        <f t="shared" si="0"/>
        <v>-</v>
      </c>
      <c r="P15" s="15" t="str">
        <f t="shared" si="0"/>
        <v>-</v>
      </c>
      <c r="Q15" s="15" t="str">
        <f t="shared" si="0"/>
        <v>-</v>
      </c>
    </row>
    <row r="16" spans="2:17" ht="20.100000000000001" customHeight="1" thickBot="1" x14ac:dyDescent="0.25">
      <c r="B16" s="6" t="s">
        <v>7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15" t="str">
        <f t="shared" si="1"/>
        <v>-</v>
      </c>
      <c r="N16" s="15" t="str">
        <f t="shared" si="0"/>
        <v>-</v>
      </c>
      <c r="O16" s="15" t="str">
        <f t="shared" si="0"/>
        <v>-</v>
      </c>
      <c r="P16" s="15" t="str">
        <f t="shared" si="0"/>
        <v>-</v>
      </c>
      <c r="Q16" s="15" t="str">
        <f t="shared" si="0"/>
        <v>-</v>
      </c>
    </row>
    <row r="17" spans="2:17" ht="20.100000000000001" customHeight="1" thickBot="1" x14ac:dyDescent="0.25">
      <c r="B17" s="6" t="s">
        <v>8</v>
      </c>
      <c r="C17" s="26">
        <v>2</v>
      </c>
      <c r="D17" s="26">
        <v>2</v>
      </c>
      <c r="E17" s="26">
        <v>0</v>
      </c>
      <c r="F17" s="26">
        <v>0</v>
      </c>
      <c r="G17" s="26">
        <v>0</v>
      </c>
      <c r="H17" s="26">
        <v>5</v>
      </c>
      <c r="I17" s="26">
        <v>4</v>
      </c>
      <c r="J17" s="26">
        <v>1</v>
      </c>
      <c r="K17" s="26">
        <v>0</v>
      </c>
      <c r="L17" s="26">
        <v>0</v>
      </c>
      <c r="M17" s="15">
        <f t="shared" si="1"/>
        <v>1.5</v>
      </c>
      <c r="N17" s="15">
        <f t="shared" si="0"/>
        <v>1</v>
      </c>
      <c r="O17" s="15" t="str">
        <f t="shared" si="0"/>
        <v>-</v>
      </c>
      <c r="P17" s="15" t="str">
        <f t="shared" si="0"/>
        <v>-</v>
      </c>
      <c r="Q17" s="15" t="str">
        <f t="shared" si="0"/>
        <v>-</v>
      </c>
    </row>
    <row r="18" spans="2:17" ht="20.100000000000001" customHeight="1" thickBot="1" x14ac:dyDescent="0.25">
      <c r="B18" s="6" t="s">
        <v>9</v>
      </c>
      <c r="C18" s="26">
        <v>1</v>
      </c>
      <c r="D18" s="26">
        <v>0</v>
      </c>
      <c r="E18" s="26">
        <v>0</v>
      </c>
      <c r="F18" s="26">
        <v>0</v>
      </c>
      <c r="G18" s="26">
        <v>1</v>
      </c>
      <c r="H18" s="26">
        <v>1</v>
      </c>
      <c r="I18" s="26">
        <v>1</v>
      </c>
      <c r="J18" s="26">
        <v>0</v>
      </c>
      <c r="K18" s="26">
        <v>0</v>
      </c>
      <c r="L18" s="26">
        <v>0</v>
      </c>
      <c r="M18" s="15">
        <f t="shared" si="1"/>
        <v>0</v>
      </c>
      <c r="N18" s="15" t="str">
        <f t="shared" si="0"/>
        <v>-</v>
      </c>
      <c r="O18" s="15" t="str">
        <f t="shared" si="0"/>
        <v>-</v>
      </c>
      <c r="P18" s="15" t="str">
        <f t="shared" si="0"/>
        <v>-</v>
      </c>
      <c r="Q18" s="15" t="str">
        <f t="shared" si="0"/>
        <v>-</v>
      </c>
    </row>
    <row r="19" spans="2:17" ht="20.100000000000001" customHeight="1" thickBot="1" x14ac:dyDescent="0.25">
      <c r="B19" s="6" t="s">
        <v>10</v>
      </c>
      <c r="C19" s="26">
        <v>11</v>
      </c>
      <c r="D19" s="26">
        <v>6</v>
      </c>
      <c r="E19" s="26">
        <v>3</v>
      </c>
      <c r="F19" s="26">
        <v>1</v>
      </c>
      <c r="G19" s="26">
        <v>1</v>
      </c>
      <c r="H19" s="26">
        <v>12</v>
      </c>
      <c r="I19" s="26">
        <v>5</v>
      </c>
      <c r="J19" s="26">
        <v>2</v>
      </c>
      <c r="K19" s="26">
        <v>4</v>
      </c>
      <c r="L19" s="26">
        <v>1</v>
      </c>
      <c r="M19" s="15">
        <f t="shared" si="1"/>
        <v>9.0909090909090912E-2</v>
      </c>
      <c r="N19" s="15">
        <f t="shared" si="0"/>
        <v>-0.16666666666666666</v>
      </c>
      <c r="O19" s="15">
        <f t="shared" si="0"/>
        <v>-0.33333333333333331</v>
      </c>
      <c r="P19" s="15">
        <f t="shared" si="0"/>
        <v>3</v>
      </c>
      <c r="Q19" s="15">
        <f t="shared" si="0"/>
        <v>0</v>
      </c>
    </row>
    <row r="20" spans="2:17" ht="20.100000000000001" customHeight="1" thickBot="1" x14ac:dyDescent="0.25">
      <c r="B20" s="6" t="s">
        <v>11</v>
      </c>
      <c r="C20" s="26">
        <v>11</v>
      </c>
      <c r="D20" s="26">
        <v>6</v>
      </c>
      <c r="E20" s="26">
        <v>1</v>
      </c>
      <c r="F20" s="26">
        <v>2</v>
      </c>
      <c r="G20" s="26">
        <v>2</v>
      </c>
      <c r="H20" s="26">
        <v>10</v>
      </c>
      <c r="I20" s="26">
        <v>4</v>
      </c>
      <c r="J20" s="26">
        <v>2</v>
      </c>
      <c r="K20" s="26">
        <v>3</v>
      </c>
      <c r="L20" s="26">
        <v>1</v>
      </c>
      <c r="M20" s="15">
        <f t="shared" si="1"/>
        <v>-9.0909090909090912E-2</v>
      </c>
      <c r="N20" s="15">
        <f t="shared" si="0"/>
        <v>-0.33333333333333331</v>
      </c>
      <c r="O20" s="15">
        <f t="shared" si="0"/>
        <v>1</v>
      </c>
      <c r="P20" s="15">
        <f t="shared" si="0"/>
        <v>0.5</v>
      </c>
      <c r="Q20" s="15">
        <f t="shared" si="0"/>
        <v>-0.5</v>
      </c>
    </row>
    <row r="21" spans="2:17" ht="20.100000000000001" customHeight="1" thickBot="1" x14ac:dyDescent="0.25">
      <c r="B21" s="6" t="s">
        <v>12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1</v>
      </c>
      <c r="I21" s="26">
        <v>1</v>
      </c>
      <c r="J21" s="26">
        <v>0</v>
      </c>
      <c r="K21" s="26">
        <v>0</v>
      </c>
      <c r="L21" s="26">
        <v>0</v>
      </c>
      <c r="M21" s="15" t="str">
        <f t="shared" si="1"/>
        <v>-</v>
      </c>
      <c r="N21" s="15" t="str">
        <f t="shared" si="0"/>
        <v>-</v>
      </c>
      <c r="O21" s="15" t="str">
        <f t="shared" si="0"/>
        <v>-</v>
      </c>
      <c r="P21" s="15" t="str">
        <f t="shared" si="0"/>
        <v>-</v>
      </c>
      <c r="Q21" s="15" t="str">
        <f t="shared" si="0"/>
        <v>-</v>
      </c>
    </row>
    <row r="22" spans="2:17" ht="20.100000000000001" customHeight="1" thickBot="1" x14ac:dyDescent="0.25">
      <c r="B22" s="6" t="s">
        <v>13</v>
      </c>
      <c r="C22" s="26">
        <v>2</v>
      </c>
      <c r="D22" s="26">
        <v>1</v>
      </c>
      <c r="E22" s="26">
        <v>0</v>
      </c>
      <c r="F22" s="26">
        <v>1</v>
      </c>
      <c r="G22" s="26">
        <v>0</v>
      </c>
      <c r="H22" s="26">
        <v>4</v>
      </c>
      <c r="I22" s="26">
        <v>3</v>
      </c>
      <c r="J22" s="26">
        <v>0</v>
      </c>
      <c r="K22" s="26">
        <v>0</v>
      </c>
      <c r="L22" s="26">
        <v>1</v>
      </c>
      <c r="M22" s="15">
        <f t="shared" si="1"/>
        <v>1</v>
      </c>
      <c r="N22" s="15">
        <f t="shared" si="0"/>
        <v>2</v>
      </c>
      <c r="O22" s="15" t="str">
        <f t="shared" si="0"/>
        <v>-</v>
      </c>
      <c r="P22" s="15" t="str">
        <f t="shared" si="0"/>
        <v>-</v>
      </c>
      <c r="Q22" s="15" t="str">
        <f t="shared" si="0"/>
        <v>-</v>
      </c>
    </row>
    <row r="23" spans="2:17" ht="20.100000000000001" customHeight="1" thickBot="1" x14ac:dyDescent="0.25">
      <c r="B23" s="6" t="s">
        <v>14</v>
      </c>
      <c r="C23" s="26">
        <v>7</v>
      </c>
      <c r="D23" s="26">
        <v>4</v>
      </c>
      <c r="E23" s="26">
        <v>2</v>
      </c>
      <c r="F23" s="26">
        <v>0</v>
      </c>
      <c r="G23" s="26">
        <v>1</v>
      </c>
      <c r="H23" s="26">
        <v>5</v>
      </c>
      <c r="I23" s="26">
        <v>3</v>
      </c>
      <c r="J23" s="26">
        <v>1</v>
      </c>
      <c r="K23" s="26">
        <v>0</v>
      </c>
      <c r="L23" s="26">
        <v>1</v>
      </c>
      <c r="M23" s="15">
        <f t="shared" si="1"/>
        <v>-0.2857142857142857</v>
      </c>
      <c r="N23" s="15">
        <f t="shared" si="0"/>
        <v>-0.25</v>
      </c>
      <c r="O23" s="15">
        <f t="shared" si="0"/>
        <v>-0.5</v>
      </c>
      <c r="P23" s="15" t="str">
        <f t="shared" si="0"/>
        <v>-</v>
      </c>
      <c r="Q23" s="15">
        <f t="shared" si="0"/>
        <v>0</v>
      </c>
    </row>
    <row r="24" spans="2:17" ht="20.100000000000001" customHeight="1" thickBot="1" x14ac:dyDescent="0.25">
      <c r="B24" s="6" t="s">
        <v>15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3</v>
      </c>
      <c r="I24" s="26">
        <v>3</v>
      </c>
      <c r="J24" s="26">
        <v>0</v>
      </c>
      <c r="K24" s="26">
        <v>0</v>
      </c>
      <c r="L24" s="26">
        <v>0</v>
      </c>
      <c r="M24" s="15" t="str">
        <f t="shared" si="1"/>
        <v>-</v>
      </c>
      <c r="N24" s="15" t="str">
        <f t="shared" si="0"/>
        <v>-</v>
      </c>
      <c r="O24" s="15" t="str">
        <f t="shared" si="0"/>
        <v>-</v>
      </c>
      <c r="P24" s="15" t="str">
        <f t="shared" si="0"/>
        <v>-</v>
      </c>
      <c r="Q24" s="15" t="str">
        <f t="shared" si="0"/>
        <v>-</v>
      </c>
    </row>
    <row r="25" spans="2:17" ht="20.100000000000001" customHeight="1" thickBot="1" x14ac:dyDescent="0.25">
      <c r="B25" s="6" t="s">
        <v>16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15" t="str">
        <f t="shared" si="1"/>
        <v>-</v>
      </c>
      <c r="N25" s="15" t="str">
        <f t="shared" si="0"/>
        <v>-</v>
      </c>
      <c r="O25" s="15" t="str">
        <f t="shared" si="0"/>
        <v>-</v>
      </c>
      <c r="P25" s="15" t="str">
        <f t="shared" si="0"/>
        <v>-</v>
      </c>
      <c r="Q25" s="15" t="str">
        <f t="shared" si="0"/>
        <v>-</v>
      </c>
    </row>
    <row r="26" spans="2:17" ht="20.100000000000001" customHeight="1" thickBot="1" x14ac:dyDescent="0.25">
      <c r="B26" s="7" t="s">
        <v>17</v>
      </c>
      <c r="C26" s="26">
        <v>2</v>
      </c>
      <c r="D26" s="26">
        <v>0</v>
      </c>
      <c r="E26" s="26">
        <v>1</v>
      </c>
      <c r="F26" s="26">
        <v>1</v>
      </c>
      <c r="G26" s="26">
        <v>0</v>
      </c>
      <c r="H26" s="26">
        <v>3</v>
      </c>
      <c r="I26" s="26">
        <v>1</v>
      </c>
      <c r="J26" s="26">
        <v>2</v>
      </c>
      <c r="K26" s="26">
        <v>0</v>
      </c>
      <c r="L26" s="26">
        <v>0</v>
      </c>
      <c r="M26" s="15">
        <f t="shared" si="1"/>
        <v>0.5</v>
      </c>
      <c r="N26" s="15" t="str">
        <f t="shared" si="0"/>
        <v>-</v>
      </c>
      <c r="O26" s="15">
        <f t="shared" si="0"/>
        <v>1</v>
      </c>
      <c r="P26" s="15" t="str">
        <f t="shared" si="0"/>
        <v>-</v>
      </c>
      <c r="Q26" s="15" t="str">
        <f t="shared" si="0"/>
        <v>-</v>
      </c>
    </row>
    <row r="27" spans="2:17" ht="20.100000000000001" customHeight="1" thickBot="1" x14ac:dyDescent="0.25">
      <c r="B27" s="8" t="s">
        <v>18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15" t="str">
        <f t="shared" si="1"/>
        <v>-</v>
      </c>
      <c r="N27" s="15" t="str">
        <f t="shared" si="0"/>
        <v>-</v>
      </c>
      <c r="O27" s="15" t="str">
        <f t="shared" si="0"/>
        <v>-</v>
      </c>
      <c r="P27" s="15" t="str">
        <f t="shared" si="0"/>
        <v>-</v>
      </c>
      <c r="Q27" s="15" t="str">
        <f t="shared" si="0"/>
        <v>-</v>
      </c>
    </row>
    <row r="28" spans="2:17" ht="20.100000000000001" customHeight="1" thickBot="1" x14ac:dyDescent="0.25">
      <c r="B28" s="9" t="s">
        <v>19</v>
      </c>
      <c r="C28" s="13">
        <f>SUM(C11:C27)</f>
        <v>70</v>
      </c>
      <c r="D28" s="13">
        <f t="shared" ref="D28:L28" si="2">SUM(D11:D27)</f>
        <v>41</v>
      </c>
      <c r="E28" s="13">
        <f t="shared" si="2"/>
        <v>15</v>
      </c>
      <c r="F28" s="13">
        <f t="shared" si="2"/>
        <v>8</v>
      </c>
      <c r="G28" s="13">
        <f t="shared" si="2"/>
        <v>6</v>
      </c>
      <c r="H28" s="13">
        <f t="shared" si="2"/>
        <v>71</v>
      </c>
      <c r="I28" s="13">
        <f t="shared" si="2"/>
        <v>44</v>
      </c>
      <c r="J28" s="13">
        <f t="shared" si="2"/>
        <v>13</v>
      </c>
      <c r="K28" s="13">
        <f t="shared" si="2"/>
        <v>10</v>
      </c>
      <c r="L28" s="13">
        <f t="shared" si="2"/>
        <v>4</v>
      </c>
      <c r="M28" s="16">
        <f t="shared" si="1"/>
        <v>1.4285714285714285E-2</v>
      </c>
      <c r="N28" s="16">
        <f t="shared" si="0"/>
        <v>7.3170731707317069E-2</v>
      </c>
      <c r="O28" s="16">
        <f t="shared" si="0"/>
        <v>-0.13333333333333333</v>
      </c>
      <c r="P28" s="16">
        <f t="shared" si="0"/>
        <v>0.25</v>
      </c>
      <c r="Q28" s="16">
        <f t="shared" si="0"/>
        <v>-0.33333333333333331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2" spans="2:17" ht="44.25" customHeight="1" thickBot="1" x14ac:dyDescent="0.25">
      <c r="C32" s="57" t="s">
        <v>119</v>
      </c>
      <c r="D32" s="57"/>
      <c r="E32" s="57"/>
      <c r="F32" s="57"/>
      <c r="G32" s="32"/>
      <c r="H32" s="56" t="s">
        <v>120</v>
      </c>
      <c r="I32" s="57"/>
      <c r="J32" s="57"/>
      <c r="K32" s="57"/>
      <c r="L32" s="32"/>
      <c r="M32" s="56" t="s">
        <v>122</v>
      </c>
      <c r="N32" s="57"/>
      <c r="O32" s="57"/>
      <c r="P32" s="57"/>
      <c r="Q32" s="32"/>
    </row>
    <row r="33" spans="2:17" ht="44.25" customHeight="1" thickBot="1" x14ac:dyDescent="0.25">
      <c r="C33" s="41" t="s">
        <v>86</v>
      </c>
      <c r="D33" s="41"/>
      <c r="E33" s="41"/>
      <c r="F33" s="41"/>
      <c r="G33" s="42"/>
      <c r="H33" s="41" t="s">
        <v>86</v>
      </c>
      <c r="I33" s="41"/>
      <c r="J33" s="41"/>
      <c r="K33" s="41"/>
      <c r="L33" s="42"/>
      <c r="M33" s="41" t="s">
        <v>86</v>
      </c>
      <c r="N33" s="41"/>
      <c r="O33" s="41"/>
      <c r="P33" s="41"/>
      <c r="Q33" s="42"/>
    </row>
    <row r="34" spans="2:17" ht="44.25" customHeight="1" thickBot="1" x14ac:dyDescent="0.25">
      <c r="C34" s="11" t="s">
        <v>33</v>
      </c>
      <c r="D34" s="11" t="s">
        <v>87</v>
      </c>
      <c r="E34" s="11" t="s">
        <v>89</v>
      </c>
      <c r="F34" s="11" t="s">
        <v>88</v>
      </c>
      <c r="G34" s="11" t="s">
        <v>90</v>
      </c>
      <c r="H34" s="11" t="s">
        <v>33</v>
      </c>
      <c r="I34" s="11" t="s">
        <v>87</v>
      </c>
      <c r="J34" s="11" t="s">
        <v>89</v>
      </c>
      <c r="K34" s="11" t="s">
        <v>88</v>
      </c>
      <c r="L34" s="11" t="s">
        <v>90</v>
      </c>
      <c r="M34" s="11" t="s">
        <v>33</v>
      </c>
      <c r="N34" s="11" t="s">
        <v>87</v>
      </c>
      <c r="O34" s="11" t="s">
        <v>89</v>
      </c>
      <c r="P34" s="11" t="s">
        <v>88</v>
      </c>
      <c r="Q34" s="11" t="s">
        <v>90</v>
      </c>
    </row>
    <row r="35" spans="2:17" ht="20.100000000000001" customHeight="1" thickBot="1" x14ac:dyDescent="0.25">
      <c r="B35" s="5" t="s">
        <v>2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15" t="str">
        <f>IF(C35=0,"-",IF(H35=0,"-",(H35-C35)/C35))</f>
        <v>-</v>
      </c>
      <c r="N35" s="15" t="str">
        <f t="shared" ref="N35:N52" si="3">IF(D35=0,"-",IF(I35=0,"-",(I35-D35)/D35))</f>
        <v>-</v>
      </c>
      <c r="O35" s="15" t="str">
        <f t="shared" ref="O35:O52" si="4">IF(E35=0,"-",IF(J35=0,"-",(J35-E35)/E35))</f>
        <v>-</v>
      </c>
      <c r="P35" s="15" t="str">
        <f t="shared" ref="P35:P52" si="5">IF(F35=0,"-",IF(K35=0,"-",(K35-F35)/F35))</f>
        <v>-</v>
      </c>
      <c r="Q35" s="15" t="str">
        <f t="shared" ref="Q35:Q52" si="6">IF(G35=0,"-",IF(L35=0,"-",(L35-G35)/G35))</f>
        <v>-</v>
      </c>
    </row>
    <row r="36" spans="2:17" ht="20.100000000000001" customHeight="1" thickBot="1" x14ac:dyDescent="0.25">
      <c r="B36" s="6" t="s">
        <v>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15" t="str">
        <f t="shared" ref="M36:M52" si="7">IF(C36=0,"-",IF(H36=0,"-",(H36-C36)/C36))</f>
        <v>-</v>
      </c>
      <c r="N36" s="15" t="str">
        <f t="shared" si="3"/>
        <v>-</v>
      </c>
      <c r="O36" s="15" t="str">
        <f t="shared" si="4"/>
        <v>-</v>
      </c>
      <c r="P36" s="15" t="str">
        <f t="shared" si="5"/>
        <v>-</v>
      </c>
      <c r="Q36" s="15" t="str">
        <f t="shared" si="6"/>
        <v>-</v>
      </c>
    </row>
    <row r="37" spans="2:17" ht="20.100000000000001" customHeight="1" thickBot="1" x14ac:dyDescent="0.25">
      <c r="B37" s="6" t="s">
        <v>4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15" t="str">
        <f t="shared" si="7"/>
        <v>-</v>
      </c>
      <c r="N37" s="15" t="str">
        <f t="shared" si="3"/>
        <v>-</v>
      </c>
      <c r="O37" s="15" t="str">
        <f t="shared" si="4"/>
        <v>-</v>
      </c>
      <c r="P37" s="15" t="str">
        <f t="shared" si="5"/>
        <v>-</v>
      </c>
      <c r="Q37" s="15" t="str">
        <f t="shared" si="6"/>
        <v>-</v>
      </c>
    </row>
    <row r="38" spans="2:17" ht="20.100000000000001" customHeight="1" thickBot="1" x14ac:dyDescent="0.25">
      <c r="B38" s="6" t="s">
        <v>5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15" t="str">
        <f t="shared" si="7"/>
        <v>-</v>
      </c>
      <c r="N38" s="15" t="str">
        <f t="shared" si="3"/>
        <v>-</v>
      </c>
      <c r="O38" s="15" t="str">
        <f t="shared" si="4"/>
        <v>-</v>
      </c>
      <c r="P38" s="15" t="str">
        <f t="shared" si="5"/>
        <v>-</v>
      </c>
      <c r="Q38" s="15" t="str">
        <f t="shared" si="6"/>
        <v>-</v>
      </c>
    </row>
    <row r="39" spans="2:17" ht="20.100000000000001" customHeight="1" thickBot="1" x14ac:dyDescent="0.25">
      <c r="B39" s="6" t="s">
        <v>6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15" t="str">
        <f t="shared" si="7"/>
        <v>-</v>
      </c>
      <c r="N39" s="15" t="str">
        <f t="shared" si="3"/>
        <v>-</v>
      </c>
      <c r="O39" s="15" t="str">
        <f t="shared" si="4"/>
        <v>-</v>
      </c>
      <c r="P39" s="15" t="str">
        <f t="shared" si="5"/>
        <v>-</v>
      </c>
      <c r="Q39" s="15" t="str">
        <f t="shared" si="6"/>
        <v>-</v>
      </c>
    </row>
    <row r="40" spans="2:17" ht="20.100000000000001" customHeight="1" thickBot="1" x14ac:dyDescent="0.25">
      <c r="B40" s="6" t="s">
        <v>7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15" t="str">
        <f t="shared" si="7"/>
        <v>-</v>
      </c>
      <c r="N40" s="15" t="str">
        <f t="shared" si="3"/>
        <v>-</v>
      </c>
      <c r="O40" s="15" t="str">
        <f t="shared" si="4"/>
        <v>-</v>
      </c>
      <c r="P40" s="15" t="str">
        <f t="shared" si="5"/>
        <v>-</v>
      </c>
      <c r="Q40" s="15" t="str">
        <f t="shared" si="6"/>
        <v>-</v>
      </c>
    </row>
    <row r="41" spans="2:17" ht="20.100000000000001" customHeight="1" thickBot="1" x14ac:dyDescent="0.25">
      <c r="B41" s="6" t="s">
        <v>8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15" t="str">
        <f t="shared" si="7"/>
        <v>-</v>
      </c>
      <c r="N41" s="15" t="str">
        <f t="shared" si="3"/>
        <v>-</v>
      </c>
      <c r="O41" s="15" t="str">
        <f t="shared" si="4"/>
        <v>-</v>
      </c>
      <c r="P41" s="15" t="str">
        <f t="shared" si="5"/>
        <v>-</v>
      </c>
      <c r="Q41" s="15" t="str">
        <f t="shared" si="6"/>
        <v>-</v>
      </c>
    </row>
    <row r="42" spans="2:17" ht="20.100000000000001" customHeight="1" thickBot="1" x14ac:dyDescent="0.25">
      <c r="B42" s="6" t="s">
        <v>9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15" t="str">
        <f t="shared" si="7"/>
        <v>-</v>
      </c>
      <c r="N42" s="15" t="str">
        <f t="shared" si="3"/>
        <v>-</v>
      </c>
      <c r="O42" s="15" t="str">
        <f t="shared" si="4"/>
        <v>-</v>
      </c>
      <c r="P42" s="15" t="str">
        <f t="shared" si="5"/>
        <v>-</v>
      </c>
      <c r="Q42" s="15" t="str">
        <f t="shared" si="6"/>
        <v>-</v>
      </c>
    </row>
    <row r="43" spans="2:17" ht="20.100000000000001" customHeight="1" thickBot="1" x14ac:dyDescent="0.25">
      <c r="B43" s="6" t="s">
        <v>10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15" t="str">
        <f t="shared" si="7"/>
        <v>-</v>
      </c>
      <c r="N43" s="15" t="str">
        <f t="shared" si="3"/>
        <v>-</v>
      </c>
      <c r="O43" s="15" t="str">
        <f t="shared" si="4"/>
        <v>-</v>
      </c>
      <c r="P43" s="15" t="str">
        <f t="shared" si="5"/>
        <v>-</v>
      </c>
      <c r="Q43" s="15" t="str">
        <f t="shared" si="6"/>
        <v>-</v>
      </c>
    </row>
    <row r="44" spans="2:17" ht="20.100000000000001" customHeight="1" thickBot="1" x14ac:dyDescent="0.25">
      <c r="B44" s="6" t="s">
        <v>11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15" t="str">
        <f t="shared" si="7"/>
        <v>-</v>
      </c>
      <c r="N44" s="15" t="str">
        <f t="shared" si="3"/>
        <v>-</v>
      </c>
      <c r="O44" s="15" t="str">
        <f t="shared" si="4"/>
        <v>-</v>
      </c>
      <c r="P44" s="15" t="str">
        <f t="shared" si="5"/>
        <v>-</v>
      </c>
      <c r="Q44" s="15" t="str">
        <f t="shared" si="6"/>
        <v>-</v>
      </c>
    </row>
    <row r="45" spans="2:17" ht="20.100000000000001" customHeight="1" thickBot="1" x14ac:dyDescent="0.25">
      <c r="B45" s="6" t="s">
        <v>12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15" t="str">
        <f t="shared" si="7"/>
        <v>-</v>
      </c>
      <c r="N45" s="15" t="str">
        <f t="shared" si="3"/>
        <v>-</v>
      </c>
      <c r="O45" s="15" t="str">
        <f t="shared" si="4"/>
        <v>-</v>
      </c>
      <c r="P45" s="15" t="str">
        <f t="shared" si="5"/>
        <v>-</v>
      </c>
      <c r="Q45" s="15" t="str">
        <f t="shared" si="6"/>
        <v>-</v>
      </c>
    </row>
    <row r="46" spans="2:17" ht="20.100000000000001" customHeight="1" thickBot="1" x14ac:dyDescent="0.25">
      <c r="B46" s="6" t="s">
        <v>13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15" t="str">
        <f t="shared" si="7"/>
        <v>-</v>
      </c>
      <c r="N46" s="15" t="str">
        <f t="shared" si="3"/>
        <v>-</v>
      </c>
      <c r="O46" s="15" t="str">
        <f t="shared" si="4"/>
        <v>-</v>
      </c>
      <c r="P46" s="15" t="str">
        <f t="shared" si="5"/>
        <v>-</v>
      </c>
      <c r="Q46" s="15" t="str">
        <f t="shared" si="6"/>
        <v>-</v>
      </c>
    </row>
    <row r="47" spans="2:17" ht="20.100000000000001" customHeight="1" thickBot="1" x14ac:dyDescent="0.25">
      <c r="B47" s="6" t="s">
        <v>14</v>
      </c>
      <c r="C47" s="26">
        <v>1</v>
      </c>
      <c r="D47" s="26">
        <v>0</v>
      </c>
      <c r="E47" s="26">
        <v>0</v>
      </c>
      <c r="F47" s="26">
        <v>1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15" t="str">
        <f t="shared" si="7"/>
        <v>-</v>
      </c>
      <c r="N47" s="15" t="str">
        <f t="shared" si="3"/>
        <v>-</v>
      </c>
      <c r="O47" s="15" t="str">
        <f t="shared" si="4"/>
        <v>-</v>
      </c>
      <c r="P47" s="15" t="str">
        <f t="shared" si="5"/>
        <v>-</v>
      </c>
      <c r="Q47" s="15" t="str">
        <f t="shared" si="6"/>
        <v>-</v>
      </c>
    </row>
    <row r="48" spans="2:17" ht="20.100000000000001" customHeight="1" thickBot="1" x14ac:dyDescent="0.25">
      <c r="B48" s="6" t="s">
        <v>15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15" t="str">
        <f t="shared" si="7"/>
        <v>-</v>
      </c>
      <c r="N48" s="15" t="str">
        <f t="shared" si="3"/>
        <v>-</v>
      </c>
      <c r="O48" s="15" t="str">
        <f t="shared" si="4"/>
        <v>-</v>
      </c>
      <c r="P48" s="15" t="str">
        <f t="shared" si="5"/>
        <v>-</v>
      </c>
      <c r="Q48" s="15" t="str">
        <f t="shared" si="6"/>
        <v>-</v>
      </c>
    </row>
    <row r="49" spans="2:17" ht="20.100000000000001" customHeight="1" thickBot="1" x14ac:dyDescent="0.25">
      <c r="B49" s="6" t="s">
        <v>16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15" t="str">
        <f t="shared" si="7"/>
        <v>-</v>
      </c>
      <c r="N49" s="15" t="str">
        <f t="shared" si="3"/>
        <v>-</v>
      </c>
      <c r="O49" s="15" t="str">
        <f t="shared" si="4"/>
        <v>-</v>
      </c>
      <c r="P49" s="15" t="str">
        <f t="shared" si="5"/>
        <v>-</v>
      </c>
      <c r="Q49" s="15" t="str">
        <f t="shared" si="6"/>
        <v>-</v>
      </c>
    </row>
    <row r="50" spans="2:17" ht="20.100000000000001" customHeight="1" thickBot="1" x14ac:dyDescent="0.25">
      <c r="B50" s="7" t="s">
        <v>17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15" t="str">
        <f t="shared" si="7"/>
        <v>-</v>
      </c>
      <c r="N50" s="15" t="str">
        <f t="shared" si="3"/>
        <v>-</v>
      </c>
      <c r="O50" s="15" t="str">
        <f t="shared" si="4"/>
        <v>-</v>
      </c>
      <c r="P50" s="15" t="str">
        <f t="shared" si="5"/>
        <v>-</v>
      </c>
      <c r="Q50" s="15" t="str">
        <f t="shared" si="6"/>
        <v>-</v>
      </c>
    </row>
    <row r="51" spans="2:17" ht="20.100000000000001" customHeight="1" thickBot="1" x14ac:dyDescent="0.25">
      <c r="B51" s="8" t="s">
        <v>18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15" t="str">
        <f t="shared" si="7"/>
        <v>-</v>
      </c>
      <c r="N51" s="15" t="str">
        <f t="shared" si="3"/>
        <v>-</v>
      </c>
      <c r="O51" s="15" t="str">
        <f t="shared" si="4"/>
        <v>-</v>
      </c>
      <c r="P51" s="15" t="str">
        <f t="shared" si="5"/>
        <v>-</v>
      </c>
      <c r="Q51" s="15" t="str">
        <f t="shared" si="6"/>
        <v>-</v>
      </c>
    </row>
    <row r="52" spans="2:17" ht="20.100000000000001" customHeight="1" thickBot="1" x14ac:dyDescent="0.25">
      <c r="B52" s="9" t="s">
        <v>19</v>
      </c>
      <c r="C52" s="13">
        <f>SUM(C35:C51)</f>
        <v>1</v>
      </c>
      <c r="D52" s="13">
        <f t="shared" ref="D52:L52" si="8">SUM(D35:D51)</f>
        <v>0</v>
      </c>
      <c r="E52" s="13">
        <f t="shared" si="8"/>
        <v>0</v>
      </c>
      <c r="F52" s="13">
        <f t="shared" si="8"/>
        <v>1</v>
      </c>
      <c r="G52" s="13">
        <f t="shared" si="8"/>
        <v>0</v>
      </c>
      <c r="H52" s="13">
        <f t="shared" si="8"/>
        <v>0</v>
      </c>
      <c r="I52" s="13">
        <f t="shared" si="8"/>
        <v>0</v>
      </c>
      <c r="J52" s="13">
        <f t="shared" si="8"/>
        <v>0</v>
      </c>
      <c r="K52" s="13">
        <f t="shared" si="8"/>
        <v>0</v>
      </c>
      <c r="L52" s="13">
        <f t="shared" si="8"/>
        <v>0</v>
      </c>
      <c r="M52" s="16" t="str">
        <f t="shared" si="7"/>
        <v>-</v>
      </c>
      <c r="N52" s="16" t="str">
        <f t="shared" si="3"/>
        <v>-</v>
      </c>
      <c r="O52" s="16" t="str">
        <f t="shared" si="4"/>
        <v>-</v>
      </c>
      <c r="P52" s="16" t="str">
        <f t="shared" si="5"/>
        <v>-</v>
      </c>
      <c r="Q52" s="16" t="str">
        <f t="shared" si="6"/>
        <v>-</v>
      </c>
    </row>
    <row r="53" spans="2:17" x14ac:dyDescent="0.2">
      <c r="C53" s="23"/>
      <c r="D53" s="23"/>
      <c r="E53" s="23"/>
      <c r="F53" s="23"/>
      <c r="G53" s="23"/>
      <c r="H53" s="23"/>
      <c r="I53" s="23"/>
      <c r="J53" s="23"/>
      <c r="K53" s="23"/>
      <c r="L53" s="23"/>
    </row>
  </sheetData>
  <mergeCells count="12">
    <mergeCell ref="C32:G32"/>
    <mergeCell ref="H32:L32"/>
    <mergeCell ref="M32:Q32"/>
    <mergeCell ref="C33:G33"/>
    <mergeCell ref="H33:L33"/>
    <mergeCell ref="M33:Q33"/>
    <mergeCell ref="C9:G9"/>
    <mergeCell ref="H9:L9"/>
    <mergeCell ref="M9:Q9"/>
    <mergeCell ref="C8:G8"/>
    <mergeCell ref="H8:L8"/>
    <mergeCell ref="M8:Q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125" bestFit="1" customWidth="1"/>
    <col min="4" max="4" width="10.75" bestFit="1" customWidth="1"/>
    <col min="5" max="5" width="12.625" bestFit="1" customWidth="1"/>
    <col min="6" max="6" width="9.625" bestFit="1" customWidth="1"/>
    <col min="7" max="8" width="10.75" customWidth="1"/>
    <col min="9" max="9" width="12.375" customWidth="1"/>
    <col min="10" max="10" width="10.75" customWidth="1"/>
    <col min="11" max="11" width="9.125" bestFit="1" customWidth="1"/>
    <col min="12" max="12" width="10.75" bestFit="1" customWidth="1"/>
    <col min="13" max="13" width="12.625" bestFit="1" customWidth="1"/>
    <col min="14" max="14" width="9.625" bestFit="1" customWidth="1"/>
    <col min="15" max="15" width="8.625" customWidth="1"/>
    <col min="16" max="16" width="10.75" bestFit="1" customWidth="1"/>
    <col min="17" max="17" width="12.625" bestFit="1" customWidth="1"/>
    <col min="18" max="18" width="8" bestFit="1" customWidth="1"/>
    <col min="19" max="19" width="8.625" customWidth="1"/>
    <col min="20" max="20" width="10.75" bestFit="1" customWidth="1"/>
    <col min="21" max="21" width="12.625" bestFit="1" customWidth="1"/>
    <col min="22" max="22" width="8" bestFit="1" customWidth="1"/>
    <col min="23" max="23" width="8.625" customWidth="1"/>
    <col min="24" max="24" width="10.75" bestFit="1" customWidth="1"/>
    <col min="25" max="25" width="12.625" bestFit="1" customWidth="1"/>
    <col min="26" max="26" width="8" bestFit="1" customWidth="1"/>
  </cols>
  <sheetData>
    <row r="8" spans="2:26" ht="14.25" customHeight="1" x14ac:dyDescent="0.2"/>
    <row r="9" spans="2:26" ht="44.25" customHeight="1" thickBot="1" x14ac:dyDescent="0.25">
      <c r="B9" s="59"/>
      <c r="C9" s="57" t="s">
        <v>119</v>
      </c>
      <c r="D9" s="57"/>
      <c r="E9" s="57"/>
      <c r="F9" s="57"/>
      <c r="G9" s="57"/>
      <c r="H9" s="57"/>
      <c r="I9" s="57"/>
      <c r="J9" s="32"/>
      <c r="K9" s="56" t="s">
        <v>120</v>
      </c>
      <c r="L9" s="57"/>
      <c r="M9" s="57"/>
      <c r="N9" s="57"/>
      <c r="O9" s="57"/>
      <c r="P9" s="57"/>
      <c r="Q9" s="57"/>
      <c r="R9" s="32"/>
      <c r="S9" s="33" t="s">
        <v>119</v>
      </c>
      <c r="T9" s="33"/>
      <c r="U9" s="33"/>
      <c r="V9" s="33"/>
      <c r="W9" s="33" t="s">
        <v>120</v>
      </c>
      <c r="X9" s="33"/>
      <c r="Y9" s="33"/>
      <c r="Z9" s="33"/>
    </row>
    <row r="10" spans="2:26" ht="44.25" customHeight="1" thickBot="1" x14ac:dyDescent="0.25">
      <c r="B10" s="59"/>
      <c r="C10" s="61" t="s">
        <v>96</v>
      </c>
      <c r="D10" s="60"/>
      <c r="E10" s="60"/>
      <c r="F10" s="60"/>
      <c r="G10" s="60" t="s">
        <v>97</v>
      </c>
      <c r="H10" s="60"/>
      <c r="I10" s="60"/>
      <c r="J10" s="60"/>
      <c r="K10" s="60" t="s">
        <v>96</v>
      </c>
      <c r="L10" s="60"/>
      <c r="M10" s="60"/>
      <c r="N10" s="60"/>
      <c r="O10" s="60" t="s">
        <v>97</v>
      </c>
      <c r="P10" s="60"/>
      <c r="Q10" s="60"/>
      <c r="R10" s="60"/>
      <c r="S10" s="60" t="s">
        <v>98</v>
      </c>
      <c r="T10" s="60"/>
      <c r="U10" s="60"/>
      <c r="V10" s="60"/>
      <c r="W10" s="60"/>
      <c r="X10" s="60"/>
      <c r="Y10" s="60"/>
      <c r="Z10" s="60"/>
    </row>
    <row r="11" spans="2:26" ht="44.25" customHeight="1" thickBot="1" x14ac:dyDescent="0.25">
      <c r="B11" s="59"/>
      <c r="C11" s="11" t="s">
        <v>33</v>
      </c>
      <c r="D11" s="11" t="s">
        <v>93</v>
      </c>
      <c r="E11" s="11" t="s">
        <v>94</v>
      </c>
      <c r="F11" s="11" t="s">
        <v>95</v>
      </c>
      <c r="G11" s="11" t="s">
        <v>33</v>
      </c>
      <c r="H11" s="11" t="s">
        <v>93</v>
      </c>
      <c r="I11" s="11" t="s">
        <v>94</v>
      </c>
      <c r="J11" s="11" t="s">
        <v>95</v>
      </c>
      <c r="K11" s="11" t="s">
        <v>33</v>
      </c>
      <c r="L11" s="11" t="s">
        <v>93</v>
      </c>
      <c r="M11" s="11" t="s">
        <v>94</v>
      </c>
      <c r="N11" s="11" t="s">
        <v>95</v>
      </c>
      <c r="O11" s="11" t="s">
        <v>33</v>
      </c>
      <c r="P11" s="11" t="s">
        <v>93</v>
      </c>
      <c r="Q11" s="11" t="s">
        <v>94</v>
      </c>
      <c r="R11" s="11" t="s">
        <v>95</v>
      </c>
      <c r="S11" s="11" t="s">
        <v>33</v>
      </c>
      <c r="T11" s="11" t="s">
        <v>93</v>
      </c>
      <c r="U11" s="11" t="s">
        <v>94</v>
      </c>
      <c r="V11" s="11" t="s">
        <v>95</v>
      </c>
      <c r="W11" s="11" t="s">
        <v>33</v>
      </c>
      <c r="X11" s="11" t="s">
        <v>93</v>
      </c>
      <c r="Y11" s="11" t="s">
        <v>94</v>
      </c>
      <c r="Z11" s="11" t="s">
        <v>95</v>
      </c>
    </row>
    <row r="12" spans="2:26" ht="20.100000000000001" customHeight="1" thickBot="1" x14ac:dyDescent="0.25">
      <c r="B12" s="5" t="s">
        <v>2</v>
      </c>
      <c r="C12" s="26">
        <v>23</v>
      </c>
      <c r="D12" s="26">
        <v>13</v>
      </c>
      <c r="E12" s="26">
        <v>9</v>
      </c>
      <c r="F12" s="26">
        <v>1</v>
      </c>
      <c r="G12" s="26">
        <v>3</v>
      </c>
      <c r="H12" s="26">
        <v>1</v>
      </c>
      <c r="I12" s="26">
        <v>2</v>
      </c>
      <c r="J12" s="26">
        <v>0</v>
      </c>
      <c r="K12" s="26">
        <v>19</v>
      </c>
      <c r="L12" s="26">
        <v>12</v>
      </c>
      <c r="M12" s="26">
        <v>4</v>
      </c>
      <c r="N12" s="26">
        <v>3</v>
      </c>
      <c r="O12" s="26">
        <v>3</v>
      </c>
      <c r="P12" s="26">
        <v>2</v>
      </c>
      <c r="Q12" s="26">
        <v>1</v>
      </c>
      <c r="R12" s="26">
        <v>0</v>
      </c>
      <c r="S12" s="26">
        <f>SUM(T12:V12)</f>
        <v>26</v>
      </c>
      <c r="T12" s="26">
        <f>SUM(D12,H12)</f>
        <v>14</v>
      </c>
      <c r="U12" s="26">
        <f t="shared" ref="U12:V12" si="0">SUM(E12,I12)</f>
        <v>11</v>
      </c>
      <c r="V12" s="26">
        <f t="shared" si="0"/>
        <v>1</v>
      </c>
      <c r="W12" s="26">
        <f>SUM(X12:Z12)</f>
        <v>22</v>
      </c>
      <c r="X12" s="26">
        <f>SUM(L12,P12)</f>
        <v>14</v>
      </c>
      <c r="Y12" s="26">
        <f t="shared" ref="Y12:Z12" si="1">SUM(M12,Q12)</f>
        <v>5</v>
      </c>
      <c r="Z12" s="26">
        <f t="shared" si="1"/>
        <v>3</v>
      </c>
    </row>
    <row r="13" spans="2:26" ht="20.100000000000001" customHeight="1" thickBot="1" x14ac:dyDescent="0.25">
      <c r="B13" s="6" t="s">
        <v>3</v>
      </c>
      <c r="C13" s="26">
        <v>1</v>
      </c>
      <c r="D13" s="26">
        <v>0</v>
      </c>
      <c r="E13" s="26">
        <v>1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1</v>
      </c>
      <c r="L13" s="26">
        <v>1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f t="shared" ref="S13:S28" si="2">SUM(T13:V13)</f>
        <v>1</v>
      </c>
      <c r="T13" s="26">
        <f t="shared" ref="T13:T28" si="3">SUM(D13,H13)</f>
        <v>0</v>
      </c>
      <c r="U13" s="26">
        <f t="shared" ref="U13:U28" si="4">SUM(E13,I13)</f>
        <v>1</v>
      </c>
      <c r="V13" s="26">
        <f t="shared" ref="V13:V28" si="5">SUM(F13,J13)</f>
        <v>0</v>
      </c>
      <c r="W13" s="26">
        <f t="shared" ref="W13:W28" si="6">SUM(X13:Z13)</f>
        <v>1</v>
      </c>
      <c r="X13" s="26">
        <f t="shared" ref="X13:X28" si="7">SUM(L13,P13)</f>
        <v>1</v>
      </c>
      <c r="Y13" s="26">
        <f t="shared" ref="Y13:Y28" si="8">SUM(M13,Q13)</f>
        <v>0</v>
      </c>
      <c r="Z13" s="26">
        <f t="shared" ref="Z13:Z28" si="9">SUM(N13,R13)</f>
        <v>0</v>
      </c>
    </row>
    <row r="14" spans="2:26" ht="20.100000000000001" customHeight="1" thickBot="1" x14ac:dyDescent="0.25">
      <c r="B14" s="6" t="s">
        <v>4</v>
      </c>
      <c r="C14" s="26">
        <v>2</v>
      </c>
      <c r="D14" s="26">
        <v>1</v>
      </c>
      <c r="E14" s="26">
        <v>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3</v>
      </c>
      <c r="L14" s="26">
        <v>1</v>
      </c>
      <c r="M14" s="26">
        <v>1</v>
      </c>
      <c r="N14" s="26">
        <v>1</v>
      </c>
      <c r="O14" s="26">
        <v>0</v>
      </c>
      <c r="P14" s="26">
        <v>0</v>
      </c>
      <c r="Q14" s="26">
        <v>0</v>
      </c>
      <c r="R14" s="26">
        <v>0</v>
      </c>
      <c r="S14" s="26">
        <f t="shared" si="2"/>
        <v>2</v>
      </c>
      <c r="T14" s="26">
        <f t="shared" si="3"/>
        <v>1</v>
      </c>
      <c r="U14" s="26">
        <f t="shared" si="4"/>
        <v>1</v>
      </c>
      <c r="V14" s="26">
        <f t="shared" si="5"/>
        <v>0</v>
      </c>
      <c r="W14" s="26">
        <f t="shared" si="6"/>
        <v>3</v>
      </c>
      <c r="X14" s="26">
        <f t="shared" si="7"/>
        <v>1</v>
      </c>
      <c r="Y14" s="26">
        <f t="shared" si="8"/>
        <v>1</v>
      </c>
      <c r="Z14" s="26">
        <f t="shared" si="9"/>
        <v>1</v>
      </c>
    </row>
    <row r="15" spans="2:26" ht="20.100000000000001" customHeight="1" thickBot="1" x14ac:dyDescent="0.25">
      <c r="B15" s="6" t="s">
        <v>5</v>
      </c>
      <c r="C15" s="26">
        <v>2</v>
      </c>
      <c r="D15" s="26">
        <v>1</v>
      </c>
      <c r="E15" s="26">
        <v>1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f t="shared" si="2"/>
        <v>2</v>
      </c>
      <c r="T15" s="26">
        <f t="shared" si="3"/>
        <v>1</v>
      </c>
      <c r="U15" s="26">
        <f t="shared" si="4"/>
        <v>1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</row>
    <row r="16" spans="2:26" ht="20.100000000000001" customHeight="1" thickBot="1" x14ac:dyDescent="0.25">
      <c r="B16" s="6" t="s">
        <v>6</v>
      </c>
      <c r="C16" s="26">
        <v>2</v>
      </c>
      <c r="D16" s="26">
        <v>2</v>
      </c>
      <c r="E16" s="26">
        <v>0</v>
      </c>
      <c r="F16" s="26">
        <v>0</v>
      </c>
      <c r="G16" s="26">
        <v>1</v>
      </c>
      <c r="H16" s="26">
        <v>1</v>
      </c>
      <c r="I16" s="26">
        <v>0</v>
      </c>
      <c r="J16" s="26">
        <v>0</v>
      </c>
      <c r="K16" s="26">
        <v>1</v>
      </c>
      <c r="L16" s="26">
        <v>0</v>
      </c>
      <c r="M16" s="26">
        <v>0</v>
      </c>
      <c r="N16" s="26">
        <v>1</v>
      </c>
      <c r="O16" s="26">
        <v>0</v>
      </c>
      <c r="P16" s="26">
        <v>0</v>
      </c>
      <c r="Q16" s="26">
        <v>0</v>
      </c>
      <c r="R16" s="26">
        <v>0</v>
      </c>
      <c r="S16" s="26">
        <f t="shared" si="2"/>
        <v>3</v>
      </c>
      <c r="T16" s="26">
        <f t="shared" si="3"/>
        <v>3</v>
      </c>
      <c r="U16" s="26">
        <f t="shared" si="4"/>
        <v>0</v>
      </c>
      <c r="V16" s="26">
        <f t="shared" si="5"/>
        <v>0</v>
      </c>
      <c r="W16" s="26">
        <f t="shared" si="6"/>
        <v>1</v>
      </c>
      <c r="X16" s="26">
        <f t="shared" si="7"/>
        <v>0</v>
      </c>
      <c r="Y16" s="26">
        <f t="shared" si="8"/>
        <v>0</v>
      </c>
      <c r="Z16" s="26">
        <f t="shared" si="9"/>
        <v>1</v>
      </c>
    </row>
    <row r="17" spans="2:26" ht="20.100000000000001" customHeight="1" thickBot="1" x14ac:dyDescent="0.25">
      <c r="B17" s="6" t="s">
        <v>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f t="shared" si="2"/>
        <v>0</v>
      </c>
      <c r="T17" s="26">
        <f t="shared" si="3"/>
        <v>0</v>
      </c>
      <c r="U17" s="26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</row>
    <row r="18" spans="2:26" ht="20.100000000000001" customHeight="1" thickBot="1" x14ac:dyDescent="0.25">
      <c r="B18" s="6" t="s">
        <v>8</v>
      </c>
      <c r="C18" s="26">
        <v>2</v>
      </c>
      <c r="D18" s="26">
        <v>1</v>
      </c>
      <c r="E18" s="26">
        <v>1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5</v>
      </c>
      <c r="L18" s="26">
        <v>5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f t="shared" si="2"/>
        <v>2</v>
      </c>
      <c r="T18" s="26">
        <f t="shared" si="3"/>
        <v>1</v>
      </c>
      <c r="U18" s="26">
        <f t="shared" si="4"/>
        <v>1</v>
      </c>
      <c r="V18" s="26">
        <f t="shared" si="5"/>
        <v>0</v>
      </c>
      <c r="W18" s="26">
        <f t="shared" si="6"/>
        <v>5</v>
      </c>
      <c r="X18" s="26">
        <f t="shared" si="7"/>
        <v>5</v>
      </c>
      <c r="Y18" s="26">
        <f t="shared" si="8"/>
        <v>0</v>
      </c>
      <c r="Z18" s="26">
        <f t="shared" si="9"/>
        <v>0</v>
      </c>
    </row>
    <row r="19" spans="2:26" ht="20.100000000000001" customHeight="1" thickBot="1" x14ac:dyDescent="0.25">
      <c r="B19" s="6" t="s">
        <v>9</v>
      </c>
      <c r="C19" s="26">
        <v>0</v>
      </c>
      <c r="D19" s="26">
        <v>0</v>
      </c>
      <c r="E19" s="26">
        <v>0</v>
      </c>
      <c r="F19" s="26">
        <v>0</v>
      </c>
      <c r="G19" s="26">
        <v>1</v>
      </c>
      <c r="H19" s="26">
        <v>0</v>
      </c>
      <c r="I19" s="26">
        <v>1</v>
      </c>
      <c r="J19" s="26">
        <v>0</v>
      </c>
      <c r="K19" s="26">
        <v>1</v>
      </c>
      <c r="L19" s="26">
        <v>0</v>
      </c>
      <c r="M19" s="26">
        <v>0</v>
      </c>
      <c r="N19" s="26">
        <v>1</v>
      </c>
      <c r="O19" s="26">
        <v>0</v>
      </c>
      <c r="P19" s="26">
        <v>0</v>
      </c>
      <c r="Q19" s="26">
        <v>0</v>
      </c>
      <c r="R19" s="26">
        <v>0</v>
      </c>
      <c r="S19" s="26">
        <f t="shared" si="2"/>
        <v>1</v>
      </c>
      <c r="T19" s="26">
        <f t="shared" si="3"/>
        <v>0</v>
      </c>
      <c r="U19" s="26">
        <f t="shared" si="4"/>
        <v>1</v>
      </c>
      <c r="V19" s="26">
        <f t="shared" si="5"/>
        <v>0</v>
      </c>
      <c r="W19" s="26">
        <f t="shared" si="6"/>
        <v>1</v>
      </c>
      <c r="X19" s="26">
        <f t="shared" si="7"/>
        <v>0</v>
      </c>
      <c r="Y19" s="26">
        <f t="shared" si="8"/>
        <v>0</v>
      </c>
      <c r="Z19" s="26">
        <f t="shared" si="9"/>
        <v>1</v>
      </c>
    </row>
    <row r="20" spans="2:26" ht="20.100000000000001" customHeight="1" thickBot="1" x14ac:dyDescent="0.25">
      <c r="B20" s="6" t="s">
        <v>10</v>
      </c>
      <c r="C20" s="26">
        <v>9</v>
      </c>
      <c r="D20" s="26">
        <v>4</v>
      </c>
      <c r="E20" s="26">
        <v>1</v>
      </c>
      <c r="F20" s="26">
        <v>4</v>
      </c>
      <c r="G20" s="26">
        <v>2</v>
      </c>
      <c r="H20" s="26">
        <v>1</v>
      </c>
      <c r="I20" s="26">
        <v>1</v>
      </c>
      <c r="J20" s="26">
        <v>0</v>
      </c>
      <c r="K20" s="26">
        <v>7</v>
      </c>
      <c r="L20" s="26">
        <v>5</v>
      </c>
      <c r="M20" s="26">
        <v>0</v>
      </c>
      <c r="N20" s="26">
        <v>2</v>
      </c>
      <c r="O20" s="26">
        <v>5</v>
      </c>
      <c r="P20" s="26">
        <v>4</v>
      </c>
      <c r="Q20" s="26">
        <v>1</v>
      </c>
      <c r="R20" s="26">
        <v>0</v>
      </c>
      <c r="S20" s="26">
        <f t="shared" si="2"/>
        <v>11</v>
      </c>
      <c r="T20" s="26">
        <f t="shared" si="3"/>
        <v>5</v>
      </c>
      <c r="U20" s="26">
        <f t="shared" si="4"/>
        <v>2</v>
      </c>
      <c r="V20" s="26">
        <f t="shared" si="5"/>
        <v>4</v>
      </c>
      <c r="W20" s="26">
        <f t="shared" si="6"/>
        <v>12</v>
      </c>
      <c r="X20" s="26">
        <f t="shared" si="7"/>
        <v>9</v>
      </c>
      <c r="Y20" s="26">
        <f t="shared" si="8"/>
        <v>1</v>
      </c>
      <c r="Z20" s="26">
        <f t="shared" si="9"/>
        <v>2</v>
      </c>
    </row>
    <row r="21" spans="2:26" ht="20.100000000000001" customHeight="1" thickBot="1" x14ac:dyDescent="0.25">
      <c r="B21" s="6" t="s">
        <v>11</v>
      </c>
      <c r="C21" s="26">
        <v>7</v>
      </c>
      <c r="D21" s="26">
        <v>4</v>
      </c>
      <c r="E21" s="26">
        <v>1</v>
      </c>
      <c r="F21" s="26">
        <v>2</v>
      </c>
      <c r="G21" s="26">
        <v>4</v>
      </c>
      <c r="H21" s="26">
        <v>3</v>
      </c>
      <c r="I21" s="26">
        <v>1</v>
      </c>
      <c r="J21" s="26">
        <v>0</v>
      </c>
      <c r="K21" s="26">
        <v>6</v>
      </c>
      <c r="L21" s="26">
        <v>4</v>
      </c>
      <c r="M21" s="26">
        <v>2</v>
      </c>
      <c r="N21" s="26">
        <v>0</v>
      </c>
      <c r="O21" s="26">
        <v>4</v>
      </c>
      <c r="P21" s="26">
        <v>4</v>
      </c>
      <c r="Q21" s="26">
        <v>0</v>
      </c>
      <c r="R21" s="26">
        <v>0</v>
      </c>
      <c r="S21" s="26">
        <f t="shared" si="2"/>
        <v>11</v>
      </c>
      <c r="T21" s="26">
        <f t="shared" si="3"/>
        <v>7</v>
      </c>
      <c r="U21" s="26">
        <f t="shared" si="4"/>
        <v>2</v>
      </c>
      <c r="V21" s="26">
        <f t="shared" si="5"/>
        <v>2</v>
      </c>
      <c r="W21" s="26">
        <f t="shared" si="6"/>
        <v>10</v>
      </c>
      <c r="X21" s="26">
        <f t="shared" si="7"/>
        <v>8</v>
      </c>
      <c r="Y21" s="26">
        <f t="shared" si="8"/>
        <v>2</v>
      </c>
      <c r="Z21" s="26">
        <f t="shared" si="9"/>
        <v>0</v>
      </c>
    </row>
    <row r="22" spans="2:26" ht="20.100000000000001" customHeight="1" thickBot="1" x14ac:dyDescent="0.25">
      <c r="B22" s="6" t="s">
        <v>12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1</v>
      </c>
      <c r="L22" s="26">
        <v>1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f t="shared" si="2"/>
        <v>0</v>
      </c>
      <c r="T22" s="26">
        <f t="shared" si="3"/>
        <v>0</v>
      </c>
      <c r="U22" s="26">
        <f t="shared" si="4"/>
        <v>0</v>
      </c>
      <c r="V22" s="26">
        <f t="shared" si="5"/>
        <v>0</v>
      </c>
      <c r="W22" s="26">
        <f t="shared" si="6"/>
        <v>1</v>
      </c>
      <c r="X22" s="26">
        <f t="shared" si="7"/>
        <v>1</v>
      </c>
      <c r="Y22" s="26">
        <f t="shared" si="8"/>
        <v>0</v>
      </c>
      <c r="Z22" s="26">
        <f t="shared" si="9"/>
        <v>0</v>
      </c>
    </row>
    <row r="23" spans="2:26" ht="20.100000000000001" customHeight="1" thickBot="1" x14ac:dyDescent="0.25">
      <c r="B23" s="6" t="s">
        <v>13</v>
      </c>
      <c r="C23" s="26">
        <v>1</v>
      </c>
      <c r="D23" s="26">
        <v>1</v>
      </c>
      <c r="E23" s="26">
        <v>0</v>
      </c>
      <c r="F23" s="26">
        <v>0</v>
      </c>
      <c r="G23" s="26">
        <v>1</v>
      </c>
      <c r="H23" s="26">
        <v>0</v>
      </c>
      <c r="I23" s="26">
        <v>0</v>
      </c>
      <c r="J23" s="26">
        <v>1</v>
      </c>
      <c r="K23" s="26">
        <v>3</v>
      </c>
      <c r="L23" s="26">
        <v>2</v>
      </c>
      <c r="M23" s="26">
        <v>1</v>
      </c>
      <c r="N23" s="26">
        <v>0</v>
      </c>
      <c r="O23" s="26">
        <v>1</v>
      </c>
      <c r="P23" s="26">
        <v>1</v>
      </c>
      <c r="Q23" s="26">
        <v>0</v>
      </c>
      <c r="R23" s="26">
        <v>0</v>
      </c>
      <c r="S23" s="26">
        <f t="shared" si="2"/>
        <v>2</v>
      </c>
      <c r="T23" s="26">
        <f t="shared" si="3"/>
        <v>1</v>
      </c>
      <c r="U23" s="26">
        <f t="shared" si="4"/>
        <v>0</v>
      </c>
      <c r="V23" s="26">
        <f t="shared" si="5"/>
        <v>1</v>
      </c>
      <c r="W23" s="26">
        <f t="shared" si="6"/>
        <v>4</v>
      </c>
      <c r="X23" s="26">
        <f t="shared" si="7"/>
        <v>3</v>
      </c>
      <c r="Y23" s="26">
        <f t="shared" si="8"/>
        <v>1</v>
      </c>
      <c r="Z23" s="26">
        <f t="shared" si="9"/>
        <v>0</v>
      </c>
    </row>
    <row r="24" spans="2:26" ht="20.100000000000001" customHeight="1" thickBot="1" x14ac:dyDescent="0.25">
      <c r="B24" s="6" t="s">
        <v>14</v>
      </c>
      <c r="C24" s="26">
        <v>6</v>
      </c>
      <c r="D24" s="26">
        <v>5</v>
      </c>
      <c r="E24" s="26">
        <v>1</v>
      </c>
      <c r="F24" s="26">
        <v>0</v>
      </c>
      <c r="G24" s="26">
        <v>1</v>
      </c>
      <c r="H24" s="26">
        <v>1</v>
      </c>
      <c r="I24" s="26">
        <v>0</v>
      </c>
      <c r="J24" s="26">
        <v>0</v>
      </c>
      <c r="K24" s="26">
        <v>4</v>
      </c>
      <c r="L24" s="26">
        <v>3</v>
      </c>
      <c r="M24" s="26">
        <v>0</v>
      </c>
      <c r="N24" s="26">
        <v>1</v>
      </c>
      <c r="O24" s="26">
        <v>1</v>
      </c>
      <c r="P24" s="26">
        <v>1</v>
      </c>
      <c r="Q24" s="26">
        <v>0</v>
      </c>
      <c r="R24" s="26">
        <v>0</v>
      </c>
      <c r="S24" s="26">
        <f t="shared" si="2"/>
        <v>7</v>
      </c>
      <c r="T24" s="26">
        <f t="shared" si="3"/>
        <v>6</v>
      </c>
      <c r="U24" s="26">
        <f t="shared" si="4"/>
        <v>1</v>
      </c>
      <c r="V24" s="26">
        <f t="shared" si="5"/>
        <v>0</v>
      </c>
      <c r="W24" s="26">
        <f t="shared" si="6"/>
        <v>5</v>
      </c>
      <c r="X24" s="26">
        <f t="shared" si="7"/>
        <v>4</v>
      </c>
      <c r="Y24" s="26">
        <f t="shared" si="8"/>
        <v>0</v>
      </c>
      <c r="Z24" s="26">
        <f t="shared" si="9"/>
        <v>1</v>
      </c>
    </row>
    <row r="25" spans="2:26" ht="20.100000000000001" customHeight="1" thickBot="1" x14ac:dyDescent="0.25">
      <c r="B25" s="6" t="s">
        <v>15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3</v>
      </c>
      <c r="L25" s="26">
        <v>3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f t="shared" si="2"/>
        <v>0</v>
      </c>
      <c r="T25" s="26">
        <f t="shared" si="3"/>
        <v>0</v>
      </c>
      <c r="U25" s="26">
        <f t="shared" si="4"/>
        <v>0</v>
      </c>
      <c r="V25" s="26">
        <f t="shared" si="5"/>
        <v>0</v>
      </c>
      <c r="W25" s="26">
        <f t="shared" si="6"/>
        <v>3</v>
      </c>
      <c r="X25" s="26">
        <f t="shared" si="7"/>
        <v>3</v>
      </c>
      <c r="Y25" s="26">
        <f t="shared" si="8"/>
        <v>0</v>
      </c>
      <c r="Z25" s="26">
        <f t="shared" si="9"/>
        <v>0</v>
      </c>
    </row>
    <row r="26" spans="2:26" ht="20.100000000000001" customHeight="1" thickBot="1" x14ac:dyDescent="0.25">
      <c r="B26" s="6" t="s">
        <v>16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f t="shared" si="2"/>
        <v>0</v>
      </c>
      <c r="T26" s="26">
        <f t="shared" si="3"/>
        <v>0</v>
      </c>
      <c r="U26" s="26">
        <f t="shared" si="4"/>
        <v>0</v>
      </c>
      <c r="V26" s="26">
        <f t="shared" si="5"/>
        <v>0</v>
      </c>
      <c r="W26" s="26">
        <f t="shared" si="6"/>
        <v>0</v>
      </c>
      <c r="X26" s="26">
        <f t="shared" si="7"/>
        <v>0</v>
      </c>
      <c r="Y26" s="26">
        <f t="shared" si="8"/>
        <v>0</v>
      </c>
      <c r="Z26" s="26">
        <f t="shared" si="9"/>
        <v>0</v>
      </c>
    </row>
    <row r="27" spans="2:26" ht="20.100000000000001" customHeight="1" thickBot="1" x14ac:dyDescent="0.25">
      <c r="B27" s="7" t="s">
        <v>17</v>
      </c>
      <c r="C27" s="26">
        <v>1</v>
      </c>
      <c r="D27" s="26">
        <v>1</v>
      </c>
      <c r="E27" s="26">
        <v>0</v>
      </c>
      <c r="F27" s="26">
        <v>0</v>
      </c>
      <c r="G27" s="26">
        <v>1</v>
      </c>
      <c r="H27" s="26">
        <v>1</v>
      </c>
      <c r="I27" s="26">
        <v>0</v>
      </c>
      <c r="J27" s="26">
        <v>0</v>
      </c>
      <c r="K27" s="26">
        <v>3</v>
      </c>
      <c r="L27" s="26">
        <v>3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f t="shared" si="2"/>
        <v>2</v>
      </c>
      <c r="T27" s="26">
        <f t="shared" si="3"/>
        <v>2</v>
      </c>
      <c r="U27" s="26">
        <f t="shared" si="4"/>
        <v>0</v>
      </c>
      <c r="V27" s="26">
        <f t="shared" si="5"/>
        <v>0</v>
      </c>
      <c r="W27" s="26">
        <f t="shared" si="6"/>
        <v>3</v>
      </c>
      <c r="X27" s="26">
        <f t="shared" si="7"/>
        <v>3</v>
      </c>
      <c r="Y27" s="26">
        <f t="shared" si="8"/>
        <v>0</v>
      </c>
      <c r="Z27" s="26">
        <f t="shared" si="9"/>
        <v>0</v>
      </c>
    </row>
    <row r="28" spans="2:26" ht="20.100000000000001" customHeight="1" thickBot="1" x14ac:dyDescent="0.25">
      <c r="B28" s="8" t="s">
        <v>18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f t="shared" si="2"/>
        <v>0</v>
      </c>
      <c r="T28" s="26">
        <f t="shared" si="3"/>
        <v>0</v>
      </c>
      <c r="U28" s="26">
        <f t="shared" si="4"/>
        <v>0</v>
      </c>
      <c r="V28" s="26">
        <f t="shared" si="5"/>
        <v>0</v>
      </c>
      <c r="W28" s="26">
        <f t="shared" si="6"/>
        <v>0</v>
      </c>
      <c r="X28" s="26">
        <f t="shared" si="7"/>
        <v>0</v>
      </c>
      <c r="Y28" s="26">
        <f t="shared" si="8"/>
        <v>0</v>
      </c>
      <c r="Z28" s="26">
        <f t="shared" si="9"/>
        <v>0</v>
      </c>
    </row>
    <row r="29" spans="2:26" ht="20.100000000000001" customHeight="1" thickBot="1" x14ac:dyDescent="0.25">
      <c r="B29" s="9" t="s">
        <v>33</v>
      </c>
      <c r="C29" s="13">
        <f>SUM(C12:C28)</f>
        <v>56</v>
      </c>
      <c r="D29" s="13">
        <f t="shared" ref="D29:R29" si="10">SUM(D12:D28)</f>
        <v>33</v>
      </c>
      <c r="E29" s="13">
        <f t="shared" si="10"/>
        <v>16</v>
      </c>
      <c r="F29" s="13">
        <f t="shared" si="10"/>
        <v>7</v>
      </c>
      <c r="G29" s="13">
        <f t="shared" si="10"/>
        <v>14</v>
      </c>
      <c r="H29" s="13">
        <f t="shared" si="10"/>
        <v>8</v>
      </c>
      <c r="I29" s="13">
        <f t="shared" si="10"/>
        <v>5</v>
      </c>
      <c r="J29" s="13">
        <f t="shared" si="10"/>
        <v>1</v>
      </c>
      <c r="K29" s="13">
        <f t="shared" si="10"/>
        <v>57</v>
      </c>
      <c r="L29" s="13">
        <f t="shared" si="10"/>
        <v>40</v>
      </c>
      <c r="M29" s="13">
        <f t="shared" si="10"/>
        <v>8</v>
      </c>
      <c r="N29" s="13">
        <f t="shared" si="10"/>
        <v>9</v>
      </c>
      <c r="O29" s="13">
        <f t="shared" si="10"/>
        <v>14</v>
      </c>
      <c r="P29" s="13">
        <f t="shared" si="10"/>
        <v>12</v>
      </c>
      <c r="Q29" s="13">
        <f t="shared" si="10"/>
        <v>2</v>
      </c>
      <c r="R29" s="13">
        <f t="shared" si="10"/>
        <v>0</v>
      </c>
      <c r="S29" s="13">
        <f>SUM(S12:S28)</f>
        <v>70</v>
      </c>
      <c r="T29" s="13">
        <f t="shared" ref="T29:Z29" si="11">SUM(T12:T28)</f>
        <v>41</v>
      </c>
      <c r="U29" s="13">
        <f t="shared" si="11"/>
        <v>21</v>
      </c>
      <c r="V29" s="13">
        <f t="shared" si="11"/>
        <v>8</v>
      </c>
      <c r="W29" s="13">
        <f t="shared" si="11"/>
        <v>71</v>
      </c>
      <c r="X29" s="13">
        <f t="shared" si="11"/>
        <v>52</v>
      </c>
      <c r="Y29" s="13">
        <f t="shared" si="11"/>
        <v>10</v>
      </c>
      <c r="Z29" s="13">
        <f t="shared" si="11"/>
        <v>9</v>
      </c>
    </row>
    <row r="30" spans="2:26" x14ac:dyDescent="0.2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3" spans="2:14" ht="44.25" customHeight="1" thickBot="1" x14ac:dyDescent="0.25">
      <c r="B33" s="20"/>
      <c r="C33" s="33" t="s">
        <v>122</v>
      </c>
      <c r="D33" s="33"/>
      <c r="E33" s="33"/>
      <c r="F33" s="33"/>
      <c r="G33" s="33" t="s">
        <v>122</v>
      </c>
      <c r="H33" s="33"/>
      <c r="I33" s="33"/>
      <c r="J33" s="33"/>
      <c r="K33" s="33" t="s">
        <v>122</v>
      </c>
      <c r="L33" s="33"/>
      <c r="M33" s="33"/>
      <c r="N33" s="33"/>
    </row>
    <row r="34" spans="2:14" ht="44.25" customHeight="1" thickBot="1" x14ac:dyDescent="0.25">
      <c r="B34" s="20"/>
      <c r="C34" s="61" t="s">
        <v>99</v>
      </c>
      <c r="D34" s="60"/>
      <c r="E34" s="60"/>
      <c r="F34" s="60"/>
      <c r="G34" s="61" t="s">
        <v>101</v>
      </c>
      <c r="H34" s="60"/>
      <c r="I34" s="60"/>
      <c r="J34" s="60"/>
      <c r="K34" s="61" t="s">
        <v>100</v>
      </c>
      <c r="L34" s="60"/>
      <c r="M34" s="60"/>
      <c r="N34" s="60"/>
    </row>
    <row r="35" spans="2:14" ht="44.25" customHeight="1" thickBot="1" x14ac:dyDescent="0.25">
      <c r="B35" s="20"/>
      <c r="C35" s="17" t="s">
        <v>33</v>
      </c>
      <c r="D35" s="17" t="s">
        <v>93</v>
      </c>
      <c r="E35" s="17" t="s">
        <v>94</v>
      </c>
      <c r="F35" s="17" t="s">
        <v>95</v>
      </c>
      <c r="G35" s="17" t="s">
        <v>33</v>
      </c>
      <c r="H35" s="17" t="s">
        <v>93</v>
      </c>
      <c r="I35" s="17" t="s">
        <v>94</v>
      </c>
      <c r="J35" s="17" t="s">
        <v>95</v>
      </c>
      <c r="K35" s="17" t="s">
        <v>33</v>
      </c>
      <c r="L35" s="17" t="s">
        <v>93</v>
      </c>
      <c r="M35" s="17" t="s">
        <v>94</v>
      </c>
      <c r="N35" s="17" t="s">
        <v>95</v>
      </c>
    </row>
    <row r="36" spans="2:14" ht="20.100000000000001" customHeight="1" thickBot="1" x14ac:dyDescent="0.25">
      <c r="B36" s="5" t="s">
        <v>2</v>
      </c>
      <c r="C36" s="15">
        <f t="shared" ref="C36:J36" si="12">IF(C12=0,"-",IF(K12=0,"-",(K12-C12)/C12))</f>
        <v>-0.17391304347826086</v>
      </c>
      <c r="D36" s="15">
        <f t="shared" si="12"/>
        <v>-7.6923076923076927E-2</v>
      </c>
      <c r="E36" s="15">
        <f t="shared" si="12"/>
        <v>-0.55555555555555558</v>
      </c>
      <c r="F36" s="15">
        <f t="shared" si="12"/>
        <v>2</v>
      </c>
      <c r="G36" s="15">
        <f t="shared" si="12"/>
        <v>0</v>
      </c>
      <c r="H36" s="15">
        <f t="shared" si="12"/>
        <v>1</v>
      </c>
      <c r="I36" s="15">
        <f t="shared" si="12"/>
        <v>-0.5</v>
      </c>
      <c r="J36" s="15" t="str">
        <f t="shared" si="12"/>
        <v>-</v>
      </c>
      <c r="K36" s="15">
        <f>IF(S12=0,"-",IF(W12=0,"-",(W12-S12)/S12))</f>
        <v>-0.15384615384615385</v>
      </c>
      <c r="L36" s="15">
        <f>IF(T12=0,"-",IF(X12=0,"-",(X12-T12)/T12))</f>
        <v>0</v>
      </c>
      <c r="M36" s="15">
        <f>IF(U12=0,"-",IF(Y12=0,"-",(Y12-U12)/U12))</f>
        <v>-0.54545454545454541</v>
      </c>
      <c r="N36" s="15">
        <f>IF(V12=0,"-",IF(Z12=0,"-",(Z12-V12)/V12))</f>
        <v>2</v>
      </c>
    </row>
    <row r="37" spans="2:14" ht="20.100000000000001" customHeight="1" thickBot="1" x14ac:dyDescent="0.25">
      <c r="B37" s="6" t="s">
        <v>3</v>
      </c>
      <c r="C37" s="15">
        <f t="shared" ref="C37:J37" si="13">IF(C13=0,"-",IF(K13=0,"-",(K13-C13)/C13))</f>
        <v>0</v>
      </c>
      <c r="D37" s="15" t="str">
        <f t="shared" si="13"/>
        <v>-</v>
      </c>
      <c r="E37" s="15" t="str">
        <f t="shared" si="13"/>
        <v>-</v>
      </c>
      <c r="F37" s="15" t="str">
        <f t="shared" si="13"/>
        <v>-</v>
      </c>
      <c r="G37" s="15" t="str">
        <f t="shared" si="13"/>
        <v>-</v>
      </c>
      <c r="H37" s="15" t="str">
        <f t="shared" si="13"/>
        <v>-</v>
      </c>
      <c r="I37" s="15" t="str">
        <f t="shared" si="13"/>
        <v>-</v>
      </c>
      <c r="J37" s="15" t="str">
        <f t="shared" si="13"/>
        <v>-</v>
      </c>
      <c r="K37" s="15">
        <f t="shared" ref="K37:N37" si="14">IF(S13=0,"-",IF(W13=0,"-",(W13-S13)/S13))</f>
        <v>0</v>
      </c>
      <c r="L37" s="15" t="str">
        <f t="shared" si="14"/>
        <v>-</v>
      </c>
      <c r="M37" s="15" t="str">
        <f t="shared" si="14"/>
        <v>-</v>
      </c>
      <c r="N37" s="15" t="str">
        <f t="shared" si="14"/>
        <v>-</v>
      </c>
    </row>
    <row r="38" spans="2:14" ht="20.100000000000001" customHeight="1" thickBot="1" x14ac:dyDescent="0.25">
      <c r="B38" s="6" t="s">
        <v>4</v>
      </c>
      <c r="C38" s="15">
        <f t="shared" ref="C38:J38" si="15">IF(C14=0,"-",IF(K14=0,"-",(K14-C14)/C14))</f>
        <v>0.5</v>
      </c>
      <c r="D38" s="15">
        <f t="shared" si="15"/>
        <v>0</v>
      </c>
      <c r="E38" s="15">
        <f t="shared" si="15"/>
        <v>0</v>
      </c>
      <c r="F38" s="15" t="str">
        <f t="shared" si="15"/>
        <v>-</v>
      </c>
      <c r="G38" s="15" t="str">
        <f t="shared" si="15"/>
        <v>-</v>
      </c>
      <c r="H38" s="15" t="str">
        <f t="shared" si="15"/>
        <v>-</v>
      </c>
      <c r="I38" s="15" t="str">
        <f t="shared" si="15"/>
        <v>-</v>
      </c>
      <c r="J38" s="15" t="str">
        <f t="shared" si="15"/>
        <v>-</v>
      </c>
      <c r="K38" s="15">
        <f t="shared" ref="K38:N38" si="16">IF(S14=0,"-",IF(W14=0,"-",(W14-S14)/S14))</f>
        <v>0.5</v>
      </c>
      <c r="L38" s="15">
        <f t="shared" si="16"/>
        <v>0</v>
      </c>
      <c r="M38" s="15">
        <f t="shared" si="16"/>
        <v>0</v>
      </c>
      <c r="N38" s="15" t="str">
        <f t="shared" si="16"/>
        <v>-</v>
      </c>
    </row>
    <row r="39" spans="2:14" ht="20.100000000000001" customHeight="1" thickBot="1" x14ac:dyDescent="0.25">
      <c r="B39" s="6" t="s">
        <v>5</v>
      </c>
      <c r="C39" s="15" t="str">
        <f t="shared" ref="C39:J39" si="17">IF(C15=0,"-",IF(K15=0,"-",(K15-C15)/C15))</f>
        <v>-</v>
      </c>
      <c r="D39" s="15" t="str">
        <f t="shared" si="17"/>
        <v>-</v>
      </c>
      <c r="E39" s="15" t="str">
        <f t="shared" si="17"/>
        <v>-</v>
      </c>
      <c r="F39" s="15" t="str">
        <f t="shared" si="17"/>
        <v>-</v>
      </c>
      <c r="G39" s="15" t="str">
        <f t="shared" si="17"/>
        <v>-</v>
      </c>
      <c r="H39" s="15" t="str">
        <f t="shared" si="17"/>
        <v>-</v>
      </c>
      <c r="I39" s="15" t="str">
        <f t="shared" si="17"/>
        <v>-</v>
      </c>
      <c r="J39" s="15" t="str">
        <f t="shared" si="17"/>
        <v>-</v>
      </c>
      <c r="K39" s="15" t="str">
        <f t="shared" ref="K39:N39" si="18">IF(S15=0,"-",IF(W15=0,"-",(W15-S15)/S15))</f>
        <v>-</v>
      </c>
      <c r="L39" s="15" t="str">
        <f t="shared" si="18"/>
        <v>-</v>
      </c>
      <c r="M39" s="15" t="str">
        <f t="shared" si="18"/>
        <v>-</v>
      </c>
      <c r="N39" s="15" t="str">
        <f t="shared" si="18"/>
        <v>-</v>
      </c>
    </row>
    <row r="40" spans="2:14" ht="20.100000000000001" customHeight="1" thickBot="1" x14ac:dyDescent="0.25">
      <c r="B40" s="6" t="s">
        <v>6</v>
      </c>
      <c r="C40" s="15">
        <f t="shared" ref="C40:J40" si="19">IF(C16=0,"-",IF(K16=0,"-",(K16-C16)/C16))</f>
        <v>-0.5</v>
      </c>
      <c r="D40" s="15" t="str">
        <f t="shared" si="19"/>
        <v>-</v>
      </c>
      <c r="E40" s="15" t="str">
        <f t="shared" si="19"/>
        <v>-</v>
      </c>
      <c r="F40" s="15" t="str">
        <f t="shared" si="19"/>
        <v>-</v>
      </c>
      <c r="G40" s="15" t="str">
        <f t="shared" si="19"/>
        <v>-</v>
      </c>
      <c r="H40" s="15" t="str">
        <f t="shared" si="19"/>
        <v>-</v>
      </c>
      <c r="I40" s="15" t="str">
        <f t="shared" si="19"/>
        <v>-</v>
      </c>
      <c r="J40" s="15" t="str">
        <f t="shared" si="19"/>
        <v>-</v>
      </c>
      <c r="K40" s="15">
        <f t="shared" ref="K40:N40" si="20">IF(S16=0,"-",IF(W16=0,"-",(W16-S16)/S16))</f>
        <v>-0.66666666666666663</v>
      </c>
      <c r="L40" s="15" t="str">
        <f t="shared" si="20"/>
        <v>-</v>
      </c>
      <c r="M40" s="15" t="str">
        <f t="shared" si="20"/>
        <v>-</v>
      </c>
      <c r="N40" s="15" t="str">
        <f t="shared" si="20"/>
        <v>-</v>
      </c>
    </row>
    <row r="41" spans="2:14" ht="20.100000000000001" customHeight="1" thickBot="1" x14ac:dyDescent="0.25">
      <c r="B41" s="6" t="s">
        <v>7</v>
      </c>
      <c r="C41" s="15" t="str">
        <f t="shared" ref="C41:J41" si="21">IF(C17=0,"-",IF(K17=0,"-",(K17-C17)/C17))</f>
        <v>-</v>
      </c>
      <c r="D41" s="15" t="str">
        <f t="shared" si="21"/>
        <v>-</v>
      </c>
      <c r="E41" s="15" t="str">
        <f t="shared" si="21"/>
        <v>-</v>
      </c>
      <c r="F41" s="15" t="str">
        <f t="shared" si="21"/>
        <v>-</v>
      </c>
      <c r="G41" s="15" t="str">
        <f t="shared" si="21"/>
        <v>-</v>
      </c>
      <c r="H41" s="15" t="str">
        <f t="shared" si="21"/>
        <v>-</v>
      </c>
      <c r="I41" s="15" t="str">
        <f t="shared" si="21"/>
        <v>-</v>
      </c>
      <c r="J41" s="15" t="str">
        <f t="shared" si="21"/>
        <v>-</v>
      </c>
      <c r="K41" s="15" t="str">
        <f t="shared" ref="K41:N41" si="22">IF(S17=0,"-",IF(W17=0,"-",(W17-S17)/S17))</f>
        <v>-</v>
      </c>
      <c r="L41" s="15" t="str">
        <f t="shared" si="22"/>
        <v>-</v>
      </c>
      <c r="M41" s="15" t="str">
        <f t="shared" si="22"/>
        <v>-</v>
      </c>
      <c r="N41" s="15" t="str">
        <f t="shared" si="22"/>
        <v>-</v>
      </c>
    </row>
    <row r="42" spans="2:14" ht="20.100000000000001" customHeight="1" thickBot="1" x14ac:dyDescent="0.25">
      <c r="B42" s="6" t="s">
        <v>8</v>
      </c>
      <c r="C42" s="15">
        <f t="shared" ref="C42:J42" si="23">IF(C18=0,"-",IF(K18=0,"-",(K18-C18)/C18))</f>
        <v>1.5</v>
      </c>
      <c r="D42" s="15">
        <f t="shared" si="23"/>
        <v>4</v>
      </c>
      <c r="E42" s="15" t="str">
        <f t="shared" si="23"/>
        <v>-</v>
      </c>
      <c r="F42" s="15" t="str">
        <f t="shared" si="23"/>
        <v>-</v>
      </c>
      <c r="G42" s="15" t="str">
        <f t="shared" si="23"/>
        <v>-</v>
      </c>
      <c r="H42" s="15" t="str">
        <f t="shared" si="23"/>
        <v>-</v>
      </c>
      <c r="I42" s="15" t="str">
        <f t="shared" si="23"/>
        <v>-</v>
      </c>
      <c r="J42" s="15" t="str">
        <f t="shared" si="23"/>
        <v>-</v>
      </c>
      <c r="K42" s="15">
        <f t="shared" ref="K42:N42" si="24">IF(S18=0,"-",IF(W18=0,"-",(W18-S18)/S18))</f>
        <v>1.5</v>
      </c>
      <c r="L42" s="15">
        <f t="shared" si="24"/>
        <v>4</v>
      </c>
      <c r="M42" s="15" t="str">
        <f t="shared" si="24"/>
        <v>-</v>
      </c>
      <c r="N42" s="15" t="str">
        <f t="shared" si="24"/>
        <v>-</v>
      </c>
    </row>
    <row r="43" spans="2:14" ht="20.100000000000001" customHeight="1" thickBot="1" x14ac:dyDescent="0.25">
      <c r="B43" s="6" t="s">
        <v>9</v>
      </c>
      <c r="C43" s="15" t="str">
        <f t="shared" ref="C43:J43" si="25">IF(C19=0,"-",IF(K19=0,"-",(K19-C19)/C19))</f>
        <v>-</v>
      </c>
      <c r="D43" s="15" t="str">
        <f t="shared" si="25"/>
        <v>-</v>
      </c>
      <c r="E43" s="15" t="str">
        <f t="shared" si="25"/>
        <v>-</v>
      </c>
      <c r="F43" s="15" t="str">
        <f t="shared" si="25"/>
        <v>-</v>
      </c>
      <c r="G43" s="15" t="str">
        <f t="shared" si="25"/>
        <v>-</v>
      </c>
      <c r="H43" s="15" t="str">
        <f t="shared" si="25"/>
        <v>-</v>
      </c>
      <c r="I43" s="15" t="str">
        <f t="shared" si="25"/>
        <v>-</v>
      </c>
      <c r="J43" s="15" t="str">
        <f t="shared" si="25"/>
        <v>-</v>
      </c>
      <c r="K43" s="15">
        <f t="shared" ref="K43:N43" si="26">IF(S19=0,"-",IF(W19=0,"-",(W19-S19)/S19))</f>
        <v>0</v>
      </c>
      <c r="L43" s="15" t="str">
        <f t="shared" si="26"/>
        <v>-</v>
      </c>
      <c r="M43" s="15" t="str">
        <f t="shared" si="26"/>
        <v>-</v>
      </c>
      <c r="N43" s="15" t="str">
        <f t="shared" si="26"/>
        <v>-</v>
      </c>
    </row>
    <row r="44" spans="2:14" ht="20.100000000000001" customHeight="1" thickBot="1" x14ac:dyDescent="0.25">
      <c r="B44" s="6" t="s">
        <v>10</v>
      </c>
      <c r="C44" s="15">
        <f t="shared" ref="C44:J44" si="27">IF(C20=0,"-",IF(K20=0,"-",(K20-C20)/C20))</f>
        <v>-0.22222222222222221</v>
      </c>
      <c r="D44" s="15">
        <f t="shared" si="27"/>
        <v>0.25</v>
      </c>
      <c r="E44" s="15" t="str">
        <f t="shared" si="27"/>
        <v>-</v>
      </c>
      <c r="F44" s="15">
        <f t="shared" si="27"/>
        <v>-0.5</v>
      </c>
      <c r="G44" s="15">
        <f t="shared" si="27"/>
        <v>1.5</v>
      </c>
      <c r="H44" s="15">
        <f t="shared" si="27"/>
        <v>3</v>
      </c>
      <c r="I44" s="15">
        <f t="shared" si="27"/>
        <v>0</v>
      </c>
      <c r="J44" s="15" t="str">
        <f t="shared" si="27"/>
        <v>-</v>
      </c>
      <c r="K44" s="15">
        <f t="shared" ref="K44:N44" si="28">IF(S20=0,"-",IF(W20=0,"-",(W20-S20)/S20))</f>
        <v>9.0909090909090912E-2</v>
      </c>
      <c r="L44" s="15">
        <f t="shared" si="28"/>
        <v>0.8</v>
      </c>
      <c r="M44" s="15">
        <f t="shared" si="28"/>
        <v>-0.5</v>
      </c>
      <c r="N44" s="15">
        <f t="shared" si="28"/>
        <v>-0.5</v>
      </c>
    </row>
    <row r="45" spans="2:14" ht="20.100000000000001" customHeight="1" thickBot="1" x14ac:dyDescent="0.25">
      <c r="B45" s="6" t="s">
        <v>11</v>
      </c>
      <c r="C45" s="15">
        <f t="shared" ref="C45:J45" si="29">IF(C21=0,"-",IF(K21=0,"-",(K21-C21)/C21))</f>
        <v>-0.14285714285714285</v>
      </c>
      <c r="D45" s="15">
        <f t="shared" si="29"/>
        <v>0</v>
      </c>
      <c r="E45" s="15">
        <f t="shared" si="29"/>
        <v>1</v>
      </c>
      <c r="F45" s="15" t="str">
        <f t="shared" si="29"/>
        <v>-</v>
      </c>
      <c r="G45" s="15">
        <f t="shared" si="29"/>
        <v>0</v>
      </c>
      <c r="H45" s="15">
        <f t="shared" si="29"/>
        <v>0.33333333333333331</v>
      </c>
      <c r="I45" s="15" t="str">
        <f t="shared" si="29"/>
        <v>-</v>
      </c>
      <c r="J45" s="15" t="str">
        <f t="shared" si="29"/>
        <v>-</v>
      </c>
      <c r="K45" s="15">
        <f t="shared" ref="K45:N45" si="30">IF(S21=0,"-",IF(W21=0,"-",(W21-S21)/S21))</f>
        <v>-9.0909090909090912E-2</v>
      </c>
      <c r="L45" s="15">
        <f t="shared" si="30"/>
        <v>0.14285714285714285</v>
      </c>
      <c r="M45" s="15">
        <f t="shared" si="30"/>
        <v>0</v>
      </c>
      <c r="N45" s="15" t="str">
        <f t="shared" si="30"/>
        <v>-</v>
      </c>
    </row>
    <row r="46" spans="2:14" ht="20.100000000000001" customHeight="1" thickBot="1" x14ac:dyDescent="0.25">
      <c r="B46" s="6" t="s">
        <v>12</v>
      </c>
      <c r="C46" s="15" t="str">
        <f t="shared" ref="C46:J46" si="31">IF(C22=0,"-",IF(K22=0,"-",(K22-C22)/C22))</f>
        <v>-</v>
      </c>
      <c r="D46" s="15" t="str">
        <f t="shared" si="31"/>
        <v>-</v>
      </c>
      <c r="E46" s="15" t="str">
        <f t="shared" si="31"/>
        <v>-</v>
      </c>
      <c r="F46" s="15" t="str">
        <f t="shared" si="31"/>
        <v>-</v>
      </c>
      <c r="G46" s="15" t="str">
        <f t="shared" si="31"/>
        <v>-</v>
      </c>
      <c r="H46" s="15" t="str">
        <f t="shared" si="31"/>
        <v>-</v>
      </c>
      <c r="I46" s="15" t="str">
        <f t="shared" si="31"/>
        <v>-</v>
      </c>
      <c r="J46" s="15" t="str">
        <f t="shared" si="31"/>
        <v>-</v>
      </c>
      <c r="K46" s="15" t="str">
        <f t="shared" ref="K46:N46" si="32">IF(S22=0,"-",IF(W22=0,"-",(W22-S22)/S22))</f>
        <v>-</v>
      </c>
      <c r="L46" s="15" t="str">
        <f t="shared" si="32"/>
        <v>-</v>
      </c>
      <c r="M46" s="15" t="str">
        <f t="shared" si="32"/>
        <v>-</v>
      </c>
      <c r="N46" s="15" t="str">
        <f t="shared" si="32"/>
        <v>-</v>
      </c>
    </row>
    <row r="47" spans="2:14" ht="20.100000000000001" customHeight="1" thickBot="1" x14ac:dyDescent="0.25">
      <c r="B47" s="6" t="s">
        <v>13</v>
      </c>
      <c r="C47" s="15">
        <f t="shared" ref="C47:J47" si="33">IF(C23=0,"-",IF(K23=0,"-",(K23-C23)/C23))</f>
        <v>2</v>
      </c>
      <c r="D47" s="15">
        <f t="shared" si="33"/>
        <v>1</v>
      </c>
      <c r="E47" s="15" t="str">
        <f t="shared" si="33"/>
        <v>-</v>
      </c>
      <c r="F47" s="15" t="str">
        <f t="shared" si="33"/>
        <v>-</v>
      </c>
      <c r="G47" s="15">
        <f t="shared" si="33"/>
        <v>0</v>
      </c>
      <c r="H47" s="15" t="str">
        <f t="shared" si="33"/>
        <v>-</v>
      </c>
      <c r="I47" s="15" t="str">
        <f t="shared" si="33"/>
        <v>-</v>
      </c>
      <c r="J47" s="15" t="str">
        <f t="shared" si="33"/>
        <v>-</v>
      </c>
      <c r="K47" s="15">
        <f t="shared" ref="K47:N47" si="34">IF(S23=0,"-",IF(W23=0,"-",(W23-S23)/S23))</f>
        <v>1</v>
      </c>
      <c r="L47" s="15">
        <f t="shared" si="34"/>
        <v>2</v>
      </c>
      <c r="M47" s="15" t="str">
        <f t="shared" si="34"/>
        <v>-</v>
      </c>
      <c r="N47" s="15" t="str">
        <f t="shared" si="34"/>
        <v>-</v>
      </c>
    </row>
    <row r="48" spans="2:14" ht="20.100000000000001" customHeight="1" thickBot="1" x14ac:dyDescent="0.25">
      <c r="B48" s="6" t="s">
        <v>14</v>
      </c>
      <c r="C48" s="15">
        <f t="shared" ref="C48:J48" si="35">IF(C24=0,"-",IF(K24=0,"-",(K24-C24)/C24))</f>
        <v>-0.33333333333333331</v>
      </c>
      <c r="D48" s="15">
        <f t="shared" si="35"/>
        <v>-0.4</v>
      </c>
      <c r="E48" s="15" t="str">
        <f t="shared" si="35"/>
        <v>-</v>
      </c>
      <c r="F48" s="15" t="str">
        <f t="shared" si="35"/>
        <v>-</v>
      </c>
      <c r="G48" s="15">
        <f t="shared" si="35"/>
        <v>0</v>
      </c>
      <c r="H48" s="15">
        <f t="shared" si="35"/>
        <v>0</v>
      </c>
      <c r="I48" s="15" t="str">
        <f t="shared" si="35"/>
        <v>-</v>
      </c>
      <c r="J48" s="15" t="str">
        <f t="shared" si="35"/>
        <v>-</v>
      </c>
      <c r="K48" s="15">
        <f t="shared" ref="K48:N48" si="36">IF(S24=0,"-",IF(W24=0,"-",(W24-S24)/S24))</f>
        <v>-0.2857142857142857</v>
      </c>
      <c r="L48" s="15">
        <f t="shared" si="36"/>
        <v>-0.33333333333333331</v>
      </c>
      <c r="M48" s="15" t="str">
        <f t="shared" si="36"/>
        <v>-</v>
      </c>
      <c r="N48" s="15" t="str">
        <f t="shared" si="36"/>
        <v>-</v>
      </c>
    </row>
    <row r="49" spans="2:14" ht="20.100000000000001" customHeight="1" thickBot="1" x14ac:dyDescent="0.25">
      <c r="B49" s="6" t="s">
        <v>15</v>
      </c>
      <c r="C49" s="15" t="str">
        <f t="shared" ref="C49:J49" si="37">IF(C25=0,"-",IF(K25=0,"-",(K25-C25)/C25))</f>
        <v>-</v>
      </c>
      <c r="D49" s="15" t="str">
        <f t="shared" si="37"/>
        <v>-</v>
      </c>
      <c r="E49" s="15" t="str">
        <f t="shared" si="37"/>
        <v>-</v>
      </c>
      <c r="F49" s="15" t="str">
        <f t="shared" si="37"/>
        <v>-</v>
      </c>
      <c r="G49" s="15" t="str">
        <f t="shared" si="37"/>
        <v>-</v>
      </c>
      <c r="H49" s="15" t="str">
        <f t="shared" si="37"/>
        <v>-</v>
      </c>
      <c r="I49" s="15" t="str">
        <f t="shared" si="37"/>
        <v>-</v>
      </c>
      <c r="J49" s="15" t="str">
        <f t="shared" si="37"/>
        <v>-</v>
      </c>
      <c r="K49" s="15" t="str">
        <f t="shared" ref="K49:N49" si="38">IF(S25=0,"-",IF(W25=0,"-",(W25-S25)/S25))</f>
        <v>-</v>
      </c>
      <c r="L49" s="15" t="str">
        <f t="shared" si="38"/>
        <v>-</v>
      </c>
      <c r="M49" s="15" t="str">
        <f t="shared" si="38"/>
        <v>-</v>
      </c>
      <c r="N49" s="15" t="str">
        <f t="shared" si="38"/>
        <v>-</v>
      </c>
    </row>
    <row r="50" spans="2:14" ht="20.100000000000001" customHeight="1" thickBot="1" x14ac:dyDescent="0.25">
      <c r="B50" s="6" t="s">
        <v>16</v>
      </c>
      <c r="C50" s="15" t="str">
        <f t="shared" ref="C50:J50" si="39">IF(C26=0,"-",IF(K26=0,"-",(K26-C26)/C26))</f>
        <v>-</v>
      </c>
      <c r="D50" s="15" t="str">
        <f t="shared" si="39"/>
        <v>-</v>
      </c>
      <c r="E50" s="15" t="str">
        <f t="shared" si="39"/>
        <v>-</v>
      </c>
      <c r="F50" s="15" t="str">
        <f t="shared" si="39"/>
        <v>-</v>
      </c>
      <c r="G50" s="15" t="str">
        <f t="shared" si="39"/>
        <v>-</v>
      </c>
      <c r="H50" s="15" t="str">
        <f t="shared" si="39"/>
        <v>-</v>
      </c>
      <c r="I50" s="15" t="str">
        <f t="shared" si="39"/>
        <v>-</v>
      </c>
      <c r="J50" s="15" t="str">
        <f t="shared" si="39"/>
        <v>-</v>
      </c>
      <c r="K50" s="15" t="str">
        <f t="shared" ref="K50:N50" si="40">IF(S26=0,"-",IF(W26=0,"-",(W26-S26)/S26))</f>
        <v>-</v>
      </c>
      <c r="L50" s="15" t="str">
        <f t="shared" si="40"/>
        <v>-</v>
      </c>
      <c r="M50" s="15" t="str">
        <f t="shared" si="40"/>
        <v>-</v>
      </c>
      <c r="N50" s="15" t="str">
        <f t="shared" si="40"/>
        <v>-</v>
      </c>
    </row>
    <row r="51" spans="2:14" ht="20.100000000000001" customHeight="1" thickBot="1" x14ac:dyDescent="0.25">
      <c r="B51" s="7" t="s">
        <v>17</v>
      </c>
      <c r="C51" s="15">
        <f t="shared" ref="C51:J51" si="41">IF(C27=0,"-",IF(K27=0,"-",(K27-C27)/C27))</f>
        <v>2</v>
      </c>
      <c r="D51" s="15">
        <f t="shared" si="41"/>
        <v>2</v>
      </c>
      <c r="E51" s="15" t="str">
        <f t="shared" si="41"/>
        <v>-</v>
      </c>
      <c r="F51" s="15" t="str">
        <f t="shared" si="41"/>
        <v>-</v>
      </c>
      <c r="G51" s="15" t="str">
        <f t="shared" si="41"/>
        <v>-</v>
      </c>
      <c r="H51" s="15" t="str">
        <f t="shared" si="41"/>
        <v>-</v>
      </c>
      <c r="I51" s="15" t="str">
        <f t="shared" si="41"/>
        <v>-</v>
      </c>
      <c r="J51" s="15" t="str">
        <f t="shared" si="41"/>
        <v>-</v>
      </c>
      <c r="K51" s="15">
        <f t="shared" ref="K51:N51" si="42">IF(S27=0,"-",IF(W27=0,"-",(W27-S27)/S27))</f>
        <v>0.5</v>
      </c>
      <c r="L51" s="15">
        <f t="shared" si="42"/>
        <v>0.5</v>
      </c>
      <c r="M51" s="15" t="str">
        <f t="shared" si="42"/>
        <v>-</v>
      </c>
      <c r="N51" s="15" t="str">
        <f t="shared" si="42"/>
        <v>-</v>
      </c>
    </row>
    <row r="52" spans="2:14" ht="20.100000000000001" customHeight="1" thickBot="1" x14ac:dyDescent="0.25">
      <c r="B52" s="8" t="s">
        <v>18</v>
      </c>
      <c r="C52" s="15" t="str">
        <f t="shared" ref="C52:J52" si="43">IF(C28=0,"-",IF(K28=0,"-",(K28-C28)/C28))</f>
        <v>-</v>
      </c>
      <c r="D52" s="15" t="str">
        <f t="shared" si="43"/>
        <v>-</v>
      </c>
      <c r="E52" s="15" t="str">
        <f t="shared" si="43"/>
        <v>-</v>
      </c>
      <c r="F52" s="15" t="str">
        <f t="shared" si="43"/>
        <v>-</v>
      </c>
      <c r="G52" s="15" t="str">
        <f t="shared" si="43"/>
        <v>-</v>
      </c>
      <c r="H52" s="15" t="str">
        <f t="shared" si="43"/>
        <v>-</v>
      </c>
      <c r="I52" s="15" t="str">
        <f t="shared" si="43"/>
        <v>-</v>
      </c>
      <c r="J52" s="15" t="str">
        <f t="shared" si="43"/>
        <v>-</v>
      </c>
      <c r="K52" s="15" t="str">
        <f t="shared" ref="K52:N52" si="44">IF(S28=0,"-",IF(W28=0,"-",(W28-S28)/S28))</f>
        <v>-</v>
      </c>
      <c r="L52" s="15" t="str">
        <f t="shared" si="44"/>
        <v>-</v>
      </c>
      <c r="M52" s="15" t="str">
        <f t="shared" si="44"/>
        <v>-</v>
      </c>
      <c r="N52" s="15" t="str">
        <f t="shared" si="44"/>
        <v>-</v>
      </c>
    </row>
    <row r="53" spans="2:14" ht="20.100000000000001" customHeight="1" thickBot="1" x14ac:dyDescent="0.25">
      <c r="B53" s="9" t="s">
        <v>33</v>
      </c>
      <c r="C53" s="16">
        <f t="shared" ref="C53:J53" si="45">IF(C29=0,"-",IF(K29=0,"-",(K29-C29)/C29))</f>
        <v>1.7857142857142856E-2</v>
      </c>
      <c r="D53" s="16">
        <f t="shared" si="45"/>
        <v>0.21212121212121213</v>
      </c>
      <c r="E53" s="16">
        <f t="shared" si="45"/>
        <v>-0.5</v>
      </c>
      <c r="F53" s="16">
        <f t="shared" si="45"/>
        <v>0.2857142857142857</v>
      </c>
      <c r="G53" s="16">
        <f t="shared" si="45"/>
        <v>0</v>
      </c>
      <c r="H53" s="16">
        <f t="shared" si="45"/>
        <v>0.5</v>
      </c>
      <c r="I53" s="16">
        <f t="shared" si="45"/>
        <v>-0.6</v>
      </c>
      <c r="J53" s="16" t="str">
        <f t="shared" si="45"/>
        <v>-</v>
      </c>
      <c r="K53" s="16">
        <f t="shared" ref="K53:N53" si="46">IF(S29=0,"-",IF(W29=0,"-",(W29-S29)/S29))</f>
        <v>1.4285714285714285E-2</v>
      </c>
      <c r="L53" s="16">
        <f t="shared" si="46"/>
        <v>0.26829268292682928</v>
      </c>
      <c r="M53" s="16">
        <f t="shared" si="46"/>
        <v>-0.52380952380952384</v>
      </c>
      <c r="N53" s="16">
        <f t="shared" si="46"/>
        <v>0.125</v>
      </c>
    </row>
    <row r="54" spans="2:14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</sheetData>
  <mergeCells count="16">
    <mergeCell ref="S9:V9"/>
    <mergeCell ref="W9:Z9"/>
    <mergeCell ref="S10:Z10"/>
    <mergeCell ref="C10:F10"/>
    <mergeCell ref="G10:J10"/>
    <mergeCell ref="C9:J9"/>
    <mergeCell ref="K9:R9"/>
    <mergeCell ref="K10:N10"/>
    <mergeCell ref="B9:B11"/>
    <mergeCell ref="O10:R10"/>
    <mergeCell ref="C33:F33"/>
    <mergeCell ref="C34:F34"/>
    <mergeCell ref="G33:J33"/>
    <mergeCell ref="G34:J34"/>
    <mergeCell ref="K33:N33"/>
    <mergeCell ref="K34:N34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1.5" bestFit="1" customWidth="1"/>
    <col min="4" max="4" width="23" bestFit="1" customWidth="1"/>
    <col min="5" max="5" width="18.875" bestFit="1" customWidth="1"/>
    <col min="6" max="7" width="14.25" bestFit="1" customWidth="1"/>
    <col min="8" max="8" width="17.75" bestFit="1" customWidth="1"/>
    <col min="9" max="9" width="23.5" bestFit="1" customWidth="1"/>
    <col min="10" max="10" width="21.125" bestFit="1" customWidth="1"/>
    <col min="11" max="11" width="11.5" bestFit="1" customWidth="1"/>
    <col min="12" max="12" width="23" bestFit="1" customWidth="1"/>
    <col min="13" max="13" width="18.875" bestFit="1" customWidth="1"/>
    <col min="14" max="15" width="14.25" bestFit="1" customWidth="1"/>
    <col min="16" max="16" width="17.75" bestFit="1" customWidth="1"/>
    <col min="17" max="17" width="23.5" bestFit="1" customWidth="1"/>
    <col min="18" max="18" width="21.125" bestFit="1" customWidth="1"/>
    <col min="19" max="19" width="11.875" customWidth="1"/>
  </cols>
  <sheetData>
    <row r="7" spans="2:18" ht="26.25" customHeight="1" x14ac:dyDescent="0.2"/>
    <row r="8" spans="2:18" ht="44.1" customHeight="1" thickBot="1" x14ac:dyDescent="0.25">
      <c r="C8" s="32" t="s">
        <v>119</v>
      </c>
      <c r="D8" s="33"/>
      <c r="E8" s="33"/>
      <c r="F8" s="33"/>
      <c r="G8" s="33"/>
      <c r="H8" s="33"/>
      <c r="I8" s="33"/>
      <c r="J8" s="33"/>
      <c r="K8" s="32" t="s">
        <v>120</v>
      </c>
      <c r="L8" s="33"/>
      <c r="M8" s="33"/>
      <c r="N8" s="33"/>
      <c r="O8" s="33"/>
      <c r="P8" s="33"/>
      <c r="Q8" s="33"/>
      <c r="R8" s="33"/>
    </row>
    <row r="9" spans="2:18" ht="44.1" customHeight="1" thickBot="1" x14ac:dyDescent="0.25">
      <c r="C9" s="34" t="s">
        <v>20</v>
      </c>
      <c r="D9" s="36" t="s">
        <v>28</v>
      </c>
      <c r="E9" s="38" t="s">
        <v>21</v>
      </c>
      <c r="F9" s="45" t="s">
        <v>22</v>
      </c>
      <c r="G9" s="46"/>
      <c r="H9" s="47"/>
      <c r="I9" s="38" t="s">
        <v>23</v>
      </c>
      <c r="J9" s="38" t="s">
        <v>24</v>
      </c>
      <c r="K9" s="38" t="s">
        <v>20</v>
      </c>
      <c r="L9" s="36" t="s">
        <v>28</v>
      </c>
      <c r="M9" s="38" t="s">
        <v>21</v>
      </c>
      <c r="N9" s="45" t="s">
        <v>22</v>
      </c>
      <c r="O9" s="46"/>
      <c r="P9" s="47"/>
      <c r="Q9" s="38" t="s">
        <v>23</v>
      </c>
      <c r="R9" s="38" t="s">
        <v>24</v>
      </c>
    </row>
    <row r="10" spans="2:18" ht="44.1" customHeight="1" thickBot="1" x14ac:dyDescent="0.25">
      <c r="C10" s="48"/>
      <c r="D10" s="49"/>
      <c r="E10" s="44"/>
      <c r="F10" s="10" t="s">
        <v>25</v>
      </c>
      <c r="G10" s="10" t="s">
        <v>26</v>
      </c>
      <c r="H10" s="10" t="s">
        <v>27</v>
      </c>
      <c r="I10" s="44"/>
      <c r="J10" s="44"/>
      <c r="K10" s="44"/>
      <c r="L10" s="49"/>
      <c r="M10" s="44"/>
      <c r="N10" s="10" t="s">
        <v>25</v>
      </c>
      <c r="O10" s="10" t="s">
        <v>26</v>
      </c>
      <c r="P10" s="10" t="s">
        <v>27</v>
      </c>
      <c r="Q10" s="44"/>
      <c r="R10" s="44"/>
    </row>
    <row r="11" spans="2:18" ht="20.100000000000001" customHeight="1" thickBot="1" x14ac:dyDescent="0.25">
      <c r="B11" s="5" t="s">
        <v>2</v>
      </c>
      <c r="C11" s="12">
        <v>9218</v>
      </c>
      <c r="D11" s="12">
        <v>199</v>
      </c>
      <c r="E11" s="12">
        <v>6</v>
      </c>
      <c r="F11" s="12">
        <v>6601</v>
      </c>
      <c r="G11" s="12">
        <v>233</v>
      </c>
      <c r="H11" s="12">
        <v>930</v>
      </c>
      <c r="I11" s="12">
        <v>850</v>
      </c>
      <c r="J11" s="12">
        <v>399</v>
      </c>
      <c r="K11" s="12">
        <v>9251</v>
      </c>
      <c r="L11" s="12">
        <v>101</v>
      </c>
      <c r="M11" s="12">
        <v>5</v>
      </c>
      <c r="N11" s="12">
        <v>6616</v>
      </c>
      <c r="O11" s="12">
        <v>93</v>
      </c>
      <c r="P11" s="12">
        <v>1055</v>
      </c>
      <c r="Q11" s="12">
        <v>954</v>
      </c>
      <c r="R11" s="12">
        <v>427</v>
      </c>
    </row>
    <row r="12" spans="2:18" ht="20.100000000000001" customHeight="1" thickBot="1" x14ac:dyDescent="0.25">
      <c r="B12" s="6" t="s">
        <v>3</v>
      </c>
      <c r="C12" s="12">
        <v>1231</v>
      </c>
      <c r="D12" s="12">
        <v>4</v>
      </c>
      <c r="E12" s="12">
        <v>12</v>
      </c>
      <c r="F12" s="12">
        <v>759</v>
      </c>
      <c r="G12" s="12">
        <v>15</v>
      </c>
      <c r="H12" s="12">
        <v>277</v>
      </c>
      <c r="I12" s="12">
        <v>153</v>
      </c>
      <c r="J12" s="12">
        <v>11</v>
      </c>
      <c r="K12" s="12">
        <v>865</v>
      </c>
      <c r="L12" s="12">
        <v>0</v>
      </c>
      <c r="M12" s="12">
        <v>1</v>
      </c>
      <c r="N12" s="12">
        <v>614</v>
      </c>
      <c r="O12" s="12">
        <v>8</v>
      </c>
      <c r="P12" s="12">
        <v>191</v>
      </c>
      <c r="Q12" s="12">
        <v>48</v>
      </c>
      <c r="R12" s="12">
        <v>3</v>
      </c>
    </row>
    <row r="13" spans="2:18" ht="20.100000000000001" customHeight="1" thickBot="1" x14ac:dyDescent="0.25">
      <c r="B13" s="6" t="s">
        <v>4</v>
      </c>
      <c r="C13" s="12">
        <v>735</v>
      </c>
      <c r="D13" s="12">
        <v>4</v>
      </c>
      <c r="E13" s="12">
        <v>4</v>
      </c>
      <c r="F13" s="12">
        <v>535</v>
      </c>
      <c r="G13" s="12">
        <v>7</v>
      </c>
      <c r="H13" s="12">
        <v>82</v>
      </c>
      <c r="I13" s="12">
        <v>98</v>
      </c>
      <c r="J13" s="12">
        <v>5</v>
      </c>
      <c r="K13" s="12">
        <v>766</v>
      </c>
      <c r="L13" s="12">
        <v>1</v>
      </c>
      <c r="M13" s="12">
        <v>2</v>
      </c>
      <c r="N13" s="12">
        <v>469</v>
      </c>
      <c r="O13" s="12">
        <v>6</v>
      </c>
      <c r="P13" s="12">
        <v>135</v>
      </c>
      <c r="Q13" s="12">
        <v>129</v>
      </c>
      <c r="R13" s="12">
        <v>24</v>
      </c>
    </row>
    <row r="14" spans="2:18" ht="20.100000000000001" customHeight="1" thickBot="1" x14ac:dyDescent="0.25">
      <c r="B14" s="6" t="s">
        <v>5</v>
      </c>
      <c r="C14" s="12">
        <v>2033</v>
      </c>
      <c r="D14" s="12">
        <v>95</v>
      </c>
      <c r="E14" s="12">
        <v>5</v>
      </c>
      <c r="F14" s="12">
        <v>1362</v>
      </c>
      <c r="G14" s="12">
        <v>31</v>
      </c>
      <c r="H14" s="12">
        <v>337</v>
      </c>
      <c r="I14" s="12">
        <v>180</v>
      </c>
      <c r="J14" s="12">
        <v>23</v>
      </c>
      <c r="K14" s="12">
        <v>1741</v>
      </c>
      <c r="L14" s="12">
        <v>14</v>
      </c>
      <c r="M14" s="12">
        <v>1</v>
      </c>
      <c r="N14" s="12">
        <v>976</v>
      </c>
      <c r="O14" s="12">
        <v>281</v>
      </c>
      <c r="P14" s="12">
        <v>202</v>
      </c>
      <c r="Q14" s="12">
        <v>258</v>
      </c>
      <c r="R14" s="12">
        <v>9</v>
      </c>
    </row>
    <row r="15" spans="2:18" ht="20.100000000000001" customHeight="1" thickBot="1" x14ac:dyDescent="0.25">
      <c r="B15" s="6" t="s">
        <v>6</v>
      </c>
      <c r="C15" s="12">
        <v>2702</v>
      </c>
      <c r="D15" s="12">
        <v>59</v>
      </c>
      <c r="E15" s="12">
        <v>1</v>
      </c>
      <c r="F15" s="12">
        <v>1903</v>
      </c>
      <c r="G15" s="12">
        <v>19</v>
      </c>
      <c r="H15" s="12">
        <v>268</v>
      </c>
      <c r="I15" s="12">
        <v>409</v>
      </c>
      <c r="J15" s="12">
        <v>43</v>
      </c>
      <c r="K15" s="12">
        <v>2520</v>
      </c>
      <c r="L15" s="12">
        <v>10</v>
      </c>
      <c r="M15" s="12">
        <v>5</v>
      </c>
      <c r="N15" s="12">
        <v>1798</v>
      </c>
      <c r="O15" s="12">
        <v>33</v>
      </c>
      <c r="P15" s="12">
        <v>226</v>
      </c>
      <c r="Q15" s="12">
        <v>438</v>
      </c>
      <c r="R15" s="12">
        <v>10</v>
      </c>
    </row>
    <row r="16" spans="2:18" ht="20.100000000000001" customHeight="1" thickBot="1" x14ac:dyDescent="0.25">
      <c r="B16" s="6" t="s">
        <v>7</v>
      </c>
      <c r="C16" s="12">
        <v>565</v>
      </c>
      <c r="D16" s="12">
        <v>8</v>
      </c>
      <c r="E16" s="12">
        <v>0</v>
      </c>
      <c r="F16" s="12">
        <v>328</v>
      </c>
      <c r="G16" s="12">
        <v>16</v>
      </c>
      <c r="H16" s="12">
        <v>22</v>
      </c>
      <c r="I16" s="12">
        <v>97</v>
      </c>
      <c r="J16" s="12">
        <v>94</v>
      </c>
      <c r="K16" s="12">
        <v>462</v>
      </c>
      <c r="L16" s="12">
        <v>2</v>
      </c>
      <c r="M16" s="12">
        <v>0</v>
      </c>
      <c r="N16" s="12">
        <v>301</v>
      </c>
      <c r="O16" s="12">
        <v>20</v>
      </c>
      <c r="P16" s="12">
        <v>52</v>
      </c>
      <c r="Q16" s="12">
        <v>69</v>
      </c>
      <c r="R16" s="12">
        <v>18</v>
      </c>
    </row>
    <row r="17" spans="2:18" ht="20.100000000000001" customHeight="1" thickBot="1" x14ac:dyDescent="0.25">
      <c r="B17" s="6" t="s">
        <v>8</v>
      </c>
      <c r="C17" s="12">
        <v>1427</v>
      </c>
      <c r="D17" s="12">
        <v>18</v>
      </c>
      <c r="E17" s="12">
        <v>2</v>
      </c>
      <c r="F17" s="12">
        <v>1130</v>
      </c>
      <c r="G17" s="12">
        <v>24</v>
      </c>
      <c r="H17" s="12">
        <v>203</v>
      </c>
      <c r="I17" s="12">
        <v>45</v>
      </c>
      <c r="J17" s="12">
        <v>5</v>
      </c>
      <c r="K17" s="12">
        <v>1357</v>
      </c>
      <c r="L17" s="12">
        <v>6</v>
      </c>
      <c r="M17" s="12">
        <v>0</v>
      </c>
      <c r="N17" s="12">
        <v>1102</v>
      </c>
      <c r="O17" s="12">
        <v>15</v>
      </c>
      <c r="P17" s="12">
        <v>178</v>
      </c>
      <c r="Q17" s="12">
        <v>41</v>
      </c>
      <c r="R17" s="12">
        <v>15</v>
      </c>
    </row>
    <row r="18" spans="2:18" ht="20.100000000000001" customHeight="1" thickBot="1" x14ac:dyDescent="0.25">
      <c r="B18" s="6" t="s">
        <v>9</v>
      </c>
      <c r="C18" s="12">
        <v>1637</v>
      </c>
      <c r="D18" s="12">
        <v>10</v>
      </c>
      <c r="E18" s="12">
        <v>1</v>
      </c>
      <c r="F18" s="12">
        <v>1310</v>
      </c>
      <c r="G18" s="12">
        <v>16</v>
      </c>
      <c r="H18" s="12">
        <v>133</v>
      </c>
      <c r="I18" s="12">
        <v>163</v>
      </c>
      <c r="J18" s="12">
        <v>4</v>
      </c>
      <c r="K18" s="12">
        <v>1584</v>
      </c>
      <c r="L18" s="12">
        <v>37</v>
      </c>
      <c r="M18" s="12">
        <v>0</v>
      </c>
      <c r="N18" s="12">
        <v>1264</v>
      </c>
      <c r="O18" s="12">
        <v>24</v>
      </c>
      <c r="P18" s="12">
        <v>105</v>
      </c>
      <c r="Q18" s="12">
        <v>110</v>
      </c>
      <c r="R18" s="12">
        <v>44</v>
      </c>
    </row>
    <row r="19" spans="2:18" ht="20.100000000000001" customHeight="1" thickBot="1" x14ac:dyDescent="0.25">
      <c r="B19" s="6" t="s">
        <v>10</v>
      </c>
      <c r="C19" s="12">
        <v>6015</v>
      </c>
      <c r="D19" s="12">
        <v>183</v>
      </c>
      <c r="E19" s="12">
        <v>3</v>
      </c>
      <c r="F19" s="12">
        <v>4353</v>
      </c>
      <c r="G19" s="12">
        <v>105</v>
      </c>
      <c r="H19" s="12">
        <v>752</v>
      </c>
      <c r="I19" s="12">
        <v>535</v>
      </c>
      <c r="J19" s="12">
        <v>84</v>
      </c>
      <c r="K19" s="12">
        <v>5795</v>
      </c>
      <c r="L19" s="12">
        <v>124</v>
      </c>
      <c r="M19" s="12">
        <v>11</v>
      </c>
      <c r="N19" s="12">
        <v>3972</v>
      </c>
      <c r="O19" s="12">
        <v>152</v>
      </c>
      <c r="P19" s="12">
        <v>931</v>
      </c>
      <c r="Q19" s="12">
        <v>587</v>
      </c>
      <c r="R19" s="12">
        <v>18</v>
      </c>
    </row>
    <row r="20" spans="2:18" ht="20.100000000000001" customHeight="1" thickBot="1" x14ac:dyDescent="0.25">
      <c r="B20" s="6" t="s">
        <v>11</v>
      </c>
      <c r="C20" s="12">
        <v>6310</v>
      </c>
      <c r="D20" s="12">
        <v>141</v>
      </c>
      <c r="E20" s="12">
        <v>34</v>
      </c>
      <c r="F20" s="12">
        <v>4068</v>
      </c>
      <c r="G20" s="12">
        <v>64</v>
      </c>
      <c r="H20" s="12">
        <v>1012</v>
      </c>
      <c r="I20" s="12">
        <v>837</v>
      </c>
      <c r="J20" s="12">
        <v>154</v>
      </c>
      <c r="K20" s="12">
        <v>6244</v>
      </c>
      <c r="L20" s="12">
        <v>129</v>
      </c>
      <c r="M20" s="12">
        <v>2</v>
      </c>
      <c r="N20" s="12">
        <v>3820</v>
      </c>
      <c r="O20" s="12">
        <v>155</v>
      </c>
      <c r="P20" s="12">
        <v>957</v>
      </c>
      <c r="Q20" s="12">
        <v>959</v>
      </c>
      <c r="R20" s="12">
        <v>222</v>
      </c>
    </row>
    <row r="21" spans="2:18" ht="20.100000000000001" customHeight="1" thickBot="1" x14ac:dyDescent="0.25">
      <c r="B21" s="6" t="s">
        <v>12</v>
      </c>
      <c r="C21" s="12">
        <v>660</v>
      </c>
      <c r="D21" s="12">
        <v>8</v>
      </c>
      <c r="E21" s="12">
        <v>0</v>
      </c>
      <c r="F21" s="12">
        <v>506</v>
      </c>
      <c r="G21" s="12">
        <v>8</v>
      </c>
      <c r="H21" s="12">
        <v>95</v>
      </c>
      <c r="I21" s="12">
        <v>25</v>
      </c>
      <c r="J21" s="12">
        <v>18</v>
      </c>
      <c r="K21" s="12">
        <v>628</v>
      </c>
      <c r="L21" s="12">
        <v>7</v>
      </c>
      <c r="M21" s="12">
        <v>0</v>
      </c>
      <c r="N21" s="12">
        <v>438</v>
      </c>
      <c r="O21" s="12">
        <v>5</v>
      </c>
      <c r="P21" s="12">
        <v>101</v>
      </c>
      <c r="Q21" s="12">
        <v>26</v>
      </c>
      <c r="R21" s="12">
        <v>51</v>
      </c>
    </row>
    <row r="22" spans="2:18" ht="20.100000000000001" customHeight="1" thickBot="1" x14ac:dyDescent="0.25">
      <c r="B22" s="6" t="s">
        <v>13</v>
      </c>
      <c r="C22" s="12">
        <v>1705</v>
      </c>
      <c r="D22" s="12">
        <v>42</v>
      </c>
      <c r="E22" s="12">
        <v>3</v>
      </c>
      <c r="F22" s="12">
        <v>1446</v>
      </c>
      <c r="G22" s="12">
        <v>20</v>
      </c>
      <c r="H22" s="12">
        <v>91</v>
      </c>
      <c r="I22" s="12">
        <v>96</v>
      </c>
      <c r="J22" s="12">
        <v>7</v>
      </c>
      <c r="K22" s="12">
        <v>1767</v>
      </c>
      <c r="L22" s="12">
        <v>16</v>
      </c>
      <c r="M22" s="12">
        <v>0</v>
      </c>
      <c r="N22" s="12">
        <v>1397</v>
      </c>
      <c r="O22" s="12">
        <v>18</v>
      </c>
      <c r="P22" s="12">
        <v>235</v>
      </c>
      <c r="Q22" s="12">
        <v>53</v>
      </c>
      <c r="R22" s="12">
        <v>48</v>
      </c>
    </row>
    <row r="23" spans="2:18" ht="20.100000000000001" customHeight="1" thickBot="1" x14ac:dyDescent="0.25">
      <c r="B23" s="6" t="s">
        <v>14</v>
      </c>
      <c r="C23" s="12">
        <v>6779</v>
      </c>
      <c r="D23" s="12">
        <v>246</v>
      </c>
      <c r="E23" s="12">
        <v>18</v>
      </c>
      <c r="F23" s="12">
        <v>4416</v>
      </c>
      <c r="G23" s="12">
        <v>405</v>
      </c>
      <c r="H23" s="12">
        <v>1100</v>
      </c>
      <c r="I23" s="12">
        <v>553</v>
      </c>
      <c r="J23" s="12">
        <v>41</v>
      </c>
      <c r="K23" s="12">
        <v>6070</v>
      </c>
      <c r="L23" s="12">
        <v>61</v>
      </c>
      <c r="M23" s="12">
        <v>4</v>
      </c>
      <c r="N23" s="12">
        <v>4392</v>
      </c>
      <c r="O23" s="12">
        <v>117</v>
      </c>
      <c r="P23" s="12">
        <v>861</v>
      </c>
      <c r="Q23" s="12">
        <v>382</v>
      </c>
      <c r="R23" s="12">
        <v>253</v>
      </c>
    </row>
    <row r="24" spans="2:18" ht="20.100000000000001" customHeight="1" thickBot="1" x14ac:dyDescent="0.25">
      <c r="B24" s="6" t="s">
        <v>15</v>
      </c>
      <c r="C24" s="12">
        <v>1725</v>
      </c>
      <c r="D24" s="12">
        <v>3</v>
      </c>
      <c r="E24" s="12">
        <v>4</v>
      </c>
      <c r="F24" s="12">
        <v>1280</v>
      </c>
      <c r="G24" s="12">
        <v>47</v>
      </c>
      <c r="H24" s="12">
        <v>148</v>
      </c>
      <c r="I24" s="12">
        <v>184</v>
      </c>
      <c r="J24" s="12">
        <v>59</v>
      </c>
      <c r="K24" s="12">
        <v>1728</v>
      </c>
      <c r="L24" s="12">
        <v>2</v>
      </c>
      <c r="M24" s="12">
        <v>5</v>
      </c>
      <c r="N24" s="12">
        <v>1130</v>
      </c>
      <c r="O24" s="12">
        <v>31</v>
      </c>
      <c r="P24" s="12">
        <v>117</v>
      </c>
      <c r="Q24" s="12">
        <v>100</v>
      </c>
      <c r="R24" s="12">
        <v>343</v>
      </c>
    </row>
    <row r="25" spans="2:18" ht="20.100000000000001" customHeight="1" thickBot="1" x14ac:dyDescent="0.25">
      <c r="B25" s="6" t="s">
        <v>16</v>
      </c>
      <c r="C25" s="12">
        <v>571</v>
      </c>
      <c r="D25" s="12">
        <v>6</v>
      </c>
      <c r="E25" s="12">
        <v>4</v>
      </c>
      <c r="F25" s="12">
        <v>378</v>
      </c>
      <c r="G25" s="12">
        <v>0</v>
      </c>
      <c r="H25" s="12">
        <v>71</v>
      </c>
      <c r="I25" s="12">
        <v>103</v>
      </c>
      <c r="J25" s="12">
        <v>9</v>
      </c>
      <c r="K25" s="12">
        <v>435</v>
      </c>
      <c r="L25" s="12">
        <v>0</v>
      </c>
      <c r="M25" s="12">
        <v>0</v>
      </c>
      <c r="N25" s="12">
        <v>309</v>
      </c>
      <c r="O25" s="12">
        <v>7</v>
      </c>
      <c r="P25" s="12">
        <v>62</v>
      </c>
      <c r="Q25" s="12">
        <v>49</v>
      </c>
      <c r="R25" s="12">
        <v>8</v>
      </c>
    </row>
    <row r="26" spans="2:18" ht="20.100000000000001" customHeight="1" thickBot="1" x14ac:dyDescent="0.25">
      <c r="B26" s="7" t="s">
        <v>17</v>
      </c>
      <c r="C26" s="12">
        <v>1614</v>
      </c>
      <c r="D26" s="12">
        <v>79</v>
      </c>
      <c r="E26" s="12">
        <v>3</v>
      </c>
      <c r="F26" s="12">
        <v>934</v>
      </c>
      <c r="G26" s="12">
        <v>21</v>
      </c>
      <c r="H26" s="12">
        <v>460</v>
      </c>
      <c r="I26" s="12">
        <v>81</v>
      </c>
      <c r="J26" s="12">
        <v>36</v>
      </c>
      <c r="K26" s="12">
        <v>1457</v>
      </c>
      <c r="L26" s="12">
        <v>62</v>
      </c>
      <c r="M26" s="12">
        <v>9</v>
      </c>
      <c r="N26" s="12">
        <v>801</v>
      </c>
      <c r="O26" s="12">
        <v>11</v>
      </c>
      <c r="P26" s="12">
        <v>471</v>
      </c>
      <c r="Q26" s="12">
        <v>38</v>
      </c>
      <c r="R26" s="12">
        <v>65</v>
      </c>
    </row>
    <row r="27" spans="2:18" ht="20.100000000000001" customHeight="1" thickBot="1" x14ac:dyDescent="0.25">
      <c r="B27" s="8" t="s">
        <v>18</v>
      </c>
      <c r="C27" s="12">
        <v>220</v>
      </c>
      <c r="D27" s="12">
        <v>0</v>
      </c>
      <c r="E27" s="12">
        <v>0</v>
      </c>
      <c r="F27" s="12">
        <v>201</v>
      </c>
      <c r="G27" s="12">
        <v>0</v>
      </c>
      <c r="H27" s="12">
        <v>19</v>
      </c>
      <c r="I27" s="12">
        <v>0</v>
      </c>
      <c r="J27" s="12">
        <v>0</v>
      </c>
      <c r="K27" s="12">
        <v>184</v>
      </c>
      <c r="L27" s="12">
        <v>0</v>
      </c>
      <c r="M27" s="12">
        <v>0</v>
      </c>
      <c r="N27" s="12">
        <v>141</v>
      </c>
      <c r="O27" s="12">
        <v>6</v>
      </c>
      <c r="P27" s="12">
        <v>1</v>
      </c>
      <c r="Q27" s="12">
        <v>36</v>
      </c>
      <c r="R27" s="12">
        <v>0</v>
      </c>
    </row>
    <row r="28" spans="2:18" ht="20.100000000000001" customHeight="1" thickBot="1" x14ac:dyDescent="0.25">
      <c r="B28" s="9" t="s">
        <v>19</v>
      </c>
      <c r="C28" s="13">
        <f>SUM(C11:C27)</f>
        <v>45147</v>
      </c>
      <c r="D28" s="13">
        <f t="shared" ref="D28:R28" si="0">SUM(D11:D27)</f>
        <v>1105</v>
      </c>
      <c r="E28" s="13">
        <f t="shared" si="0"/>
        <v>100</v>
      </c>
      <c r="F28" s="13">
        <f t="shared" si="0"/>
        <v>31510</v>
      </c>
      <c r="G28" s="13">
        <f t="shared" si="0"/>
        <v>1031</v>
      </c>
      <c r="H28" s="13">
        <f t="shared" si="0"/>
        <v>6000</v>
      </c>
      <c r="I28" s="13">
        <f t="shared" si="0"/>
        <v>4409</v>
      </c>
      <c r="J28" s="13">
        <f t="shared" si="0"/>
        <v>992</v>
      </c>
      <c r="K28" s="13">
        <f t="shared" si="0"/>
        <v>42854</v>
      </c>
      <c r="L28" s="13">
        <f t="shared" si="0"/>
        <v>572</v>
      </c>
      <c r="M28" s="13">
        <f t="shared" si="0"/>
        <v>45</v>
      </c>
      <c r="N28" s="13">
        <f t="shared" si="0"/>
        <v>29540</v>
      </c>
      <c r="O28" s="13">
        <f t="shared" si="0"/>
        <v>982</v>
      </c>
      <c r="P28" s="13">
        <f t="shared" si="0"/>
        <v>5880</v>
      </c>
      <c r="Q28" s="13">
        <f t="shared" si="0"/>
        <v>4277</v>
      </c>
      <c r="R28" s="13">
        <f t="shared" si="0"/>
        <v>1558</v>
      </c>
    </row>
    <row r="29" spans="2:18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2" spans="2:18" ht="15" thickBot="1" x14ac:dyDescent="0.25">
      <c r="B32" s="14"/>
      <c r="C32" s="32" t="s">
        <v>109</v>
      </c>
      <c r="D32" s="33"/>
      <c r="E32" s="33"/>
      <c r="F32" s="33"/>
      <c r="G32" s="33"/>
      <c r="H32" s="33"/>
      <c r="I32" s="33"/>
      <c r="J32" s="33"/>
    </row>
    <row r="33" spans="2:10" ht="15" thickBot="1" x14ac:dyDescent="0.25">
      <c r="B33" s="14"/>
      <c r="C33" s="43" t="s">
        <v>121</v>
      </c>
      <c r="D33" s="43"/>
      <c r="E33" s="43"/>
      <c r="F33" s="43"/>
      <c r="G33" s="43"/>
      <c r="H33" s="43"/>
      <c r="I33" s="43"/>
      <c r="J33" s="43"/>
    </row>
    <row r="34" spans="2:10" ht="44.25" customHeight="1" thickBot="1" x14ac:dyDescent="0.25">
      <c r="B34" s="14"/>
      <c r="C34" s="34" t="s">
        <v>20</v>
      </c>
      <c r="D34" s="36" t="s">
        <v>28</v>
      </c>
      <c r="E34" s="38" t="s">
        <v>21</v>
      </c>
      <c r="F34" s="40" t="s">
        <v>22</v>
      </c>
      <c r="G34" s="41"/>
      <c r="H34" s="42"/>
      <c r="I34" s="38" t="s">
        <v>23</v>
      </c>
      <c r="J34" s="38" t="s">
        <v>24</v>
      </c>
    </row>
    <row r="35" spans="2:10" ht="44.25" customHeight="1" thickBot="1" x14ac:dyDescent="0.25">
      <c r="B35" s="14"/>
      <c r="C35" s="35"/>
      <c r="D35" s="37"/>
      <c r="E35" s="39"/>
      <c r="F35" s="10" t="s">
        <v>25</v>
      </c>
      <c r="G35" s="10" t="s">
        <v>26</v>
      </c>
      <c r="H35" s="10" t="s">
        <v>27</v>
      </c>
      <c r="I35" s="39"/>
      <c r="J35" s="39"/>
    </row>
    <row r="36" spans="2:10" ht="20.100000000000001" customHeight="1" thickBot="1" x14ac:dyDescent="0.25">
      <c r="B36" s="5" t="s">
        <v>2</v>
      </c>
      <c r="C36" s="15">
        <f t="shared" ref="C36:J36" si="1">IF(C11&gt;0,(K11-C11)/C11,"-")</f>
        <v>3.5799522673031028E-3</v>
      </c>
      <c r="D36" s="15">
        <f t="shared" si="1"/>
        <v>-0.49246231155778897</v>
      </c>
      <c r="E36" s="15">
        <f t="shared" si="1"/>
        <v>-0.16666666666666666</v>
      </c>
      <c r="F36" s="15">
        <f t="shared" si="1"/>
        <v>2.2723829722769277E-3</v>
      </c>
      <c r="G36" s="15">
        <f t="shared" si="1"/>
        <v>-0.60085836909871249</v>
      </c>
      <c r="H36" s="15">
        <f t="shared" si="1"/>
        <v>0.13440860215053763</v>
      </c>
      <c r="I36" s="15">
        <f t="shared" si="1"/>
        <v>0.12235294117647059</v>
      </c>
      <c r="J36" s="15">
        <f t="shared" si="1"/>
        <v>7.0175438596491224E-2</v>
      </c>
    </row>
    <row r="37" spans="2:10" ht="20.100000000000001" customHeight="1" thickBot="1" x14ac:dyDescent="0.25">
      <c r="B37" s="6" t="s">
        <v>3</v>
      </c>
      <c r="C37" s="15">
        <f t="shared" ref="C37:J37" si="2">IF(C12&gt;0,(K12-C12)/C12,"-")</f>
        <v>-0.29731925264012998</v>
      </c>
      <c r="D37" s="15">
        <f t="shared" si="2"/>
        <v>-1</v>
      </c>
      <c r="E37" s="15">
        <f t="shared" si="2"/>
        <v>-0.91666666666666663</v>
      </c>
      <c r="F37" s="15">
        <f t="shared" si="2"/>
        <v>-0.19104084321475626</v>
      </c>
      <c r="G37" s="15">
        <f t="shared" si="2"/>
        <v>-0.46666666666666667</v>
      </c>
      <c r="H37" s="15">
        <f t="shared" si="2"/>
        <v>-0.31046931407942241</v>
      </c>
      <c r="I37" s="15">
        <f t="shared" si="2"/>
        <v>-0.68627450980392157</v>
      </c>
      <c r="J37" s="15">
        <f t="shared" si="2"/>
        <v>-0.72727272727272729</v>
      </c>
    </row>
    <row r="38" spans="2:10" ht="20.100000000000001" customHeight="1" thickBot="1" x14ac:dyDescent="0.25">
      <c r="B38" s="6" t="s">
        <v>4</v>
      </c>
      <c r="C38" s="15">
        <f t="shared" ref="C38:J38" si="3">IF(C13&gt;0,(K13-C13)/C13,"-")</f>
        <v>4.2176870748299317E-2</v>
      </c>
      <c r="D38" s="15">
        <f t="shared" si="3"/>
        <v>-0.75</v>
      </c>
      <c r="E38" s="15">
        <f t="shared" si="3"/>
        <v>-0.5</v>
      </c>
      <c r="F38" s="15">
        <f t="shared" si="3"/>
        <v>-0.12336448598130841</v>
      </c>
      <c r="G38" s="15">
        <f t="shared" si="3"/>
        <v>-0.14285714285714285</v>
      </c>
      <c r="H38" s="15">
        <f t="shared" si="3"/>
        <v>0.64634146341463417</v>
      </c>
      <c r="I38" s="15">
        <f t="shared" si="3"/>
        <v>0.31632653061224492</v>
      </c>
      <c r="J38" s="15">
        <f t="shared" si="3"/>
        <v>3.8</v>
      </c>
    </row>
    <row r="39" spans="2:10" ht="20.100000000000001" customHeight="1" thickBot="1" x14ac:dyDescent="0.25">
      <c r="B39" s="6" t="s">
        <v>5</v>
      </c>
      <c r="C39" s="15">
        <f t="shared" ref="C39:J39" si="4">IF(C14&gt;0,(K14-C14)/C14,"-")</f>
        <v>-0.14363010329562223</v>
      </c>
      <c r="D39" s="15">
        <f t="shared" si="4"/>
        <v>-0.85263157894736841</v>
      </c>
      <c r="E39" s="15">
        <f t="shared" si="4"/>
        <v>-0.8</v>
      </c>
      <c r="F39" s="15">
        <f t="shared" si="4"/>
        <v>-0.28340675477239352</v>
      </c>
      <c r="G39" s="15">
        <f t="shared" si="4"/>
        <v>8.064516129032258</v>
      </c>
      <c r="H39" s="15">
        <f t="shared" si="4"/>
        <v>-0.40059347181008903</v>
      </c>
      <c r="I39" s="15">
        <f t="shared" si="4"/>
        <v>0.43333333333333335</v>
      </c>
      <c r="J39" s="15">
        <f t="shared" si="4"/>
        <v>-0.60869565217391308</v>
      </c>
    </row>
    <row r="40" spans="2:10" ht="20.100000000000001" customHeight="1" thickBot="1" x14ac:dyDescent="0.25">
      <c r="B40" s="6" t="s">
        <v>6</v>
      </c>
      <c r="C40" s="15">
        <f t="shared" ref="C40:J40" si="5">IF(C15&gt;0,(K15-C15)/C15,"-")</f>
        <v>-6.7357512953367879E-2</v>
      </c>
      <c r="D40" s="15">
        <f t="shared" si="5"/>
        <v>-0.83050847457627119</v>
      </c>
      <c r="E40" s="15">
        <f t="shared" si="5"/>
        <v>4</v>
      </c>
      <c r="F40" s="15">
        <f t="shared" si="5"/>
        <v>-5.5176037834997374E-2</v>
      </c>
      <c r="G40" s="15">
        <f t="shared" si="5"/>
        <v>0.73684210526315785</v>
      </c>
      <c r="H40" s="15">
        <f t="shared" si="5"/>
        <v>-0.15671641791044777</v>
      </c>
      <c r="I40" s="15">
        <f t="shared" si="5"/>
        <v>7.090464547677261E-2</v>
      </c>
      <c r="J40" s="15">
        <f t="shared" si="5"/>
        <v>-0.76744186046511631</v>
      </c>
    </row>
    <row r="41" spans="2:10" ht="20.100000000000001" customHeight="1" thickBot="1" x14ac:dyDescent="0.25">
      <c r="B41" s="6" t="s">
        <v>7</v>
      </c>
      <c r="C41" s="15">
        <f t="shared" ref="C41:J41" si="6">IF(C16&gt;0,(K16-C16)/C16,"-")</f>
        <v>-0.18230088495575222</v>
      </c>
      <c r="D41" s="15">
        <f t="shared" si="6"/>
        <v>-0.75</v>
      </c>
      <c r="E41" s="15" t="str">
        <f t="shared" si="6"/>
        <v>-</v>
      </c>
      <c r="F41" s="15">
        <f t="shared" si="6"/>
        <v>-8.2317073170731711E-2</v>
      </c>
      <c r="G41" s="15">
        <f t="shared" si="6"/>
        <v>0.25</v>
      </c>
      <c r="H41" s="15">
        <f t="shared" si="6"/>
        <v>1.3636363636363635</v>
      </c>
      <c r="I41" s="15">
        <f t="shared" si="6"/>
        <v>-0.28865979381443296</v>
      </c>
      <c r="J41" s="15">
        <f t="shared" si="6"/>
        <v>-0.80851063829787229</v>
      </c>
    </row>
    <row r="42" spans="2:10" ht="20.100000000000001" customHeight="1" thickBot="1" x14ac:dyDescent="0.25">
      <c r="B42" s="6" t="s">
        <v>8</v>
      </c>
      <c r="C42" s="15">
        <f t="shared" ref="C42:J42" si="7">IF(C17&gt;0,(K17-C17)/C17,"-")</f>
        <v>-4.9053959355290819E-2</v>
      </c>
      <c r="D42" s="15">
        <f t="shared" si="7"/>
        <v>-0.66666666666666663</v>
      </c>
      <c r="E42" s="15">
        <f t="shared" si="7"/>
        <v>-1</v>
      </c>
      <c r="F42" s="15">
        <f t="shared" si="7"/>
        <v>-2.4778761061946902E-2</v>
      </c>
      <c r="G42" s="15">
        <f t="shared" si="7"/>
        <v>-0.375</v>
      </c>
      <c r="H42" s="15">
        <f t="shared" si="7"/>
        <v>-0.12315270935960591</v>
      </c>
      <c r="I42" s="15">
        <f t="shared" si="7"/>
        <v>-8.8888888888888892E-2</v>
      </c>
      <c r="J42" s="15">
        <f t="shared" si="7"/>
        <v>2</v>
      </c>
    </row>
    <row r="43" spans="2:10" ht="20.100000000000001" customHeight="1" thickBot="1" x14ac:dyDescent="0.25">
      <c r="B43" s="6" t="s">
        <v>9</v>
      </c>
      <c r="C43" s="15">
        <f t="shared" ref="C43:J43" si="8">IF(C18&gt;0,(K18-C18)/C18,"-")</f>
        <v>-3.2376298106292001E-2</v>
      </c>
      <c r="D43" s="15">
        <f t="shared" si="8"/>
        <v>2.7</v>
      </c>
      <c r="E43" s="15">
        <f t="shared" si="8"/>
        <v>-1</v>
      </c>
      <c r="F43" s="15">
        <f t="shared" si="8"/>
        <v>-3.5114503816793895E-2</v>
      </c>
      <c r="G43" s="15">
        <f t="shared" si="8"/>
        <v>0.5</v>
      </c>
      <c r="H43" s="15">
        <f t="shared" si="8"/>
        <v>-0.21052631578947367</v>
      </c>
      <c r="I43" s="15">
        <f t="shared" si="8"/>
        <v>-0.32515337423312884</v>
      </c>
      <c r="J43" s="15">
        <f t="shared" si="8"/>
        <v>10</v>
      </c>
    </row>
    <row r="44" spans="2:10" ht="20.100000000000001" customHeight="1" thickBot="1" x14ac:dyDescent="0.25">
      <c r="B44" s="6" t="s">
        <v>10</v>
      </c>
      <c r="C44" s="15">
        <f t="shared" ref="C44:J44" si="9">IF(C19&gt;0,(K19-C19)/C19,"-")</f>
        <v>-3.657522859517872E-2</v>
      </c>
      <c r="D44" s="15">
        <f t="shared" si="9"/>
        <v>-0.32240437158469948</v>
      </c>
      <c r="E44" s="15">
        <f t="shared" si="9"/>
        <v>2.6666666666666665</v>
      </c>
      <c r="F44" s="15">
        <f t="shared" si="9"/>
        <v>-8.7525844245348039E-2</v>
      </c>
      <c r="G44" s="15">
        <f t="shared" si="9"/>
        <v>0.44761904761904764</v>
      </c>
      <c r="H44" s="15">
        <f t="shared" si="9"/>
        <v>0.23803191489361702</v>
      </c>
      <c r="I44" s="15">
        <f t="shared" si="9"/>
        <v>9.719626168224299E-2</v>
      </c>
      <c r="J44" s="15">
        <f t="shared" si="9"/>
        <v>-0.7857142857142857</v>
      </c>
    </row>
    <row r="45" spans="2:10" ht="20.100000000000001" customHeight="1" thickBot="1" x14ac:dyDescent="0.25">
      <c r="B45" s="6" t="s">
        <v>11</v>
      </c>
      <c r="C45" s="15">
        <f t="shared" ref="C45:J45" si="10">IF(C20&gt;0,(K20-C20)/C20,"-")</f>
        <v>-1.0459587955625991E-2</v>
      </c>
      <c r="D45" s="15">
        <f t="shared" si="10"/>
        <v>-8.5106382978723402E-2</v>
      </c>
      <c r="E45" s="15">
        <f t="shared" si="10"/>
        <v>-0.94117647058823528</v>
      </c>
      <c r="F45" s="15">
        <f t="shared" si="10"/>
        <v>-6.0963618485742381E-2</v>
      </c>
      <c r="G45" s="15">
        <f t="shared" si="10"/>
        <v>1.421875</v>
      </c>
      <c r="H45" s="15">
        <f t="shared" si="10"/>
        <v>-5.434782608695652E-2</v>
      </c>
      <c r="I45" s="15">
        <f t="shared" si="10"/>
        <v>0.14575866188769415</v>
      </c>
      <c r="J45" s="15">
        <f t="shared" si="10"/>
        <v>0.44155844155844154</v>
      </c>
    </row>
    <row r="46" spans="2:10" ht="20.100000000000001" customHeight="1" thickBot="1" x14ac:dyDescent="0.25">
      <c r="B46" s="6" t="s">
        <v>12</v>
      </c>
      <c r="C46" s="15">
        <f t="shared" ref="C46:J46" si="11">IF(C21&gt;0,(K21-C21)/C21,"-")</f>
        <v>-4.8484848484848485E-2</v>
      </c>
      <c r="D46" s="15">
        <f t="shared" si="11"/>
        <v>-0.125</v>
      </c>
      <c r="E46" s="15" t="str">
        <f t="shared" si="11"/>
        <v>-</v>
      </c>
      <c r="F46" s="15">
        <f t="shared" si="11"/>
        <v>-0.13438735177865613</v>
      </c>
      <c r="G46" s="15">
        <f t="shared" si="11"/>
        <v>-0.375</v>
      </c>
      <c r="H46" s="15">
        <f t="shared" si="11"/>
        <v>6.3157894736842107E-2</v>
      </c>
      <c r="I46" s="15">
        <f t="shared" si="11"/>
        <v>0.04</v>
      </c>
      <c r="J46" s="15">
        <f t="shared" si="11"/>
        <v>1.8333333333333333</v>
      </c>
    </row>
    <row r="47" spans="2:10" ht="20.100000000000001" customHeight="1" thickBot="1" x14ac:dyDescent="0.25">
      <c r="B47" s="6" t="s">
        <v>13</v>
      </c>
      <c r="C47" s="15">
        <f t="shared" ref="C47:J47" si="12">IF(C22&gt;0,(K22-C22)/C22,"-")</f>
        <v>3.6363636363636362E-2</v>
      </c>
      <c r="D47" s="15">
        <f t="shared" si="12"/>
        <v>-0.61904761904761907</v>
      </c>
      <c r="E47" s="15">
        <f t="shared" si="12"/>
        <v>-1</v>
      </c>
      <c r="F47" s="15">
        <f t="shared" si="12"/>
        <v>-3.3886583679114797E-2</v>
      </c>
      <c r="G47" s="15">
        <f t="shared" si="12"/>
        <v>-0.1</v>
      </c>
      <c r="H47" s="15">
        <f t="shared" si="12"/>
        <v>1.5824175824175823</v>
      </c>
      <c r="I47" s="15">
        <f t="shared" si="12"/>
        <v>-0.44791666666666669</v>
      </c>
      <c r="J47" s="15">
        <f t="shared" si="12"/>
        <v>5.8571428571428568</v>
      </c>
    </row>
    <row r="48" spans="2:10" ht="20.100000000000001" customHeight="1" thickBot="1" x14ac:dyDescent="0.25">
      <c r="B48" s="6" t="s">
        <v>14</v>
      </c>
      <c r="C48" s="15">
        <f t="shared" ref="C48:J48" si="13">IF(C23&gt;0,(K23-C23)/C23,"-")</f>
        <v>-0.1045876973004868</v>
      </c>
      <c r="D48" s="15">
        <f t="shared" si="13"/>
        <v>-0.75203252032520329</v>
      </c>
      <c r="E48" s="15">
        <f t="shared" si="13"/>
        <v>-0.77777777777777779</v>
      </c>
      <c r="F48" s="15">
        <f t="shared" si="13"/>
        <v>-5.434782608695652E-3</v>
      </c>
      <c r="G48" s="15">
        <f t="shared" si="13"/>
        <v>-0.71111111111111114</v>
      </c>
      <c r="H48" s="15">
        <f t="shared" si="13"/>
        <v>-0.21727272727272728</v>
      </c>
      <c r="I48" s="15">
        <f t="shared" si="13"/>
        <v>-0.3092224231464738</v>
      </c>
      <c r="J48" s="15">
        <f t="shared" si="13"/>
        <v>5.1707317073170733</v>
      </c>
    </row>
    <row r="49" spans="2:10" ht="20.100000000000001" customHeight="1" thickBot="1" x14ac:dyDescent="0.25">
      <c r="B49" s="6" t="s">
        <v>15</v>
      </c>
      <c r="C49" s="15">
        <f t="shared" ref="C49:J49" si="14">IF(C24&gt;0,(K24-C24)/C24,"-")</f>
        <v>1.7391304347826088E-3</v>
      </c>
      <c r="D49" s="15">
        <f t="shared" si="14"/>
        <v>-0.33333333333333331</v>
      </c>
      <c r="E49" s="15">
        <f t="shared" si="14"/>
        <v>0.25</v>
      </c>
      <c r="F49" s="15">
        <f t="shared" si="14"/>
        <v>-0.1171875</v>
      </c>
      <c r="G49" s="15">
        <f t="shared" si="14"/>
        <v>-0.34042553191489361</v>
      </c>
      <c r="H49" s="15">
        <f t="shared" si="14"/>
        <v>-0.20945945945945946</v>
      </c>
      <c r="I49" s="15">
        <f t="shared" si="14"/>
        <v>-0.45652173913043476</v>
      </c>
      <c r="J49" s="15">
        <f t="shared" si="14"/>
        <v>4.8135593220338979</v>
      </c>
    </row>
    <row r="50" spans="2:10" ht="20.100000000000001" customHeight="1" thickBot="1" x14ac:dyDescent="0.25">
      <c r="B50" s="6" t="s">
        <v>16</v>
      </c>
      <c r="C50" s="15">
        <f t="shared" ref="C50:J50" si="15">IF(C25&gt;0,(K25-C25)/C25,"-")</f>
        <v>-0.23817863397548161</v>
      </c>
      <c r="D50" s="15">
        <f t="shared" si="15"/>
        <v>-1</v>
      </c>
      <c r="E50" s="15">
        <f t="shared" si="15"/>
        <v>-1</v>
      </c>
      <c r="F50" s="15">
        <f t="shared" si="15"/>
        <v>-0.18253968253968253</v>
      </c>
      <c r="G50" s="15" t="str">
        <f t="shared" si="15"/>
        <v>-</v>
      </c>
      <c r="H50" s="15">
        <f t="shared" si="15"/>
        <v>-0.12676056338028169</v>
      </c>
      <c r="I50" s="15">
        <f t="shared" si="15"/>
        <v>-0.52427184466019416</v>
      </c>
      <c r="J50" s="15">
        <f t="shared" si="15"/>
        <v>-0.1111111111111111</v>
      </c>
    </row>
    <row r="51" spans="2:10" ht="20.100000000000001" customHeight="1" thickBot="1" x14ac:dyDescent="0.25">
      <c r="B51" s="7" t="s">
        <v>17</v>
      </c>
      <c r="C51" s="15">
        <f t="shared" ref="C51:J51" si="16">IF(C26&gt;0,(K26-C26)/C26,"-")</f>
        <v>-9.7273853779429986E-2</v>
      </c>
      <c r="D51" s="15">
        <f t="shared" si="16"/>
        <v>-0.21518987341772153</v>
      </c>
      <c r="E51" s="15">
        <f t="shared" si="16"/>
        <v>2</v>
      </c>
      <c r="F51" s="15">
        <f t="shared" si="16"/>
        <v>-0.14239828693790149</v>
      </c>
      <c r="G51" s="15">
        <f t="shared" si="16"/>
        <v>-0.47619047619047616</v>
      </c>
      <c r="H51" s="15">
        <f t="shared" si="16"/>
        <v>2.391304347826087E-2</v>
      </c>
      <c r="I51" s="15">
        <f t="shared" si="16"/>
        <v>-0.53086419753086422</v>
      </c>
      <c r="J51" s="15">
        <f t="shared" si="16"/>
        <v>0.80555555555555558</v>
      </c>
    </row>
    <row r="52" spans="2:10" ht="20.100000000000001" customHeight="1" thickBot="1" x14ac:dyDescent="0.25">
      <c r="B52" s="8" t="s">
        <v>18</v>
      </c>
      <c r="C52" s="15">
        <f t="shared" ref="C52:J52" si="17">IF(C27&gt;0,(K27-C27)/C27,"-")</f>
        <v>-0.16363636363636364</v>
      </c>
      <c r="D52" s="15" t="str">
        <f t="shared" si="17"/>
        <v>-</v>
      </c>
      <c r="E52" s="15" t="str">
        <f t="shared" si="17"/>
        <v>-</v>
      </c>
      <c r="F52" s="15">
        <f t="shared" si="17"/>
        <v>-0.29850746268656714</v>
      </c>
      <c r="G52" s="15" t="str">
        <f t="shared" si="17"/>
        <v>-</v>
      </c>
      <c r="H52" s="15">
        <f t="shared" si="17"/>
        <v>-0.94736842105263153</v>
      </c>
      <c r="I52" s="15" t="str">
        <f t="shared" si="17"/>
        <v>-</v>
      </c>
      <c r="J52" s="15" t="str">
        <f t="shared" si="17"/>
        <v>-</v>
      </c>
    </row>
    <row r="53" spans="2:10" ht="20.100000000000001" customHeight="1" thickBot="1" x14ac:dyDescent="0.25">
      <c r="B53" s="9" t="s">
        <v>19</v>
      </c>
      <c r="C53" s="16">
        <f t="shared" ref="C53:J53" si="18">IF(C28&gt;0,(K28-C28)/C28,"-")</f>
        <v>-5.0789642722661531E-2</v>
      </c>
      <c r="D53" s="16">
        <f t="shared" si="18"/>
        <v>-0.4823529411764706</v>
      </c>
      <c r="E53" s="16">
        <f t="shared" si="18"/>
        <v>-0.55000000000000004</v>
      </c>
      <c r="F53" s="16">
        <f t="shared" si="18"/>
        <v>-6.2519834973024435E-2</v>
      </c>
      <c r="G53" s="16">
        <f t="shared" si="18"/>
        <v>-4.7526673132880698E-2</v>
      </c>
      <c r="H53" s="16">
        <f t="shared" si="18"/>
        <v>-0.02</v>
      </c>
      <c r="I53" s="16">
        <f t="shared" si="18"/>
        <v>-2.993876162395101E-2</v>
      </c>
      <c r="J53" s="16">
        <f t="shared" si="18"/>
        <v>0.57056451612903225</v>
      </c>
    </row>
  </sheetData>
  <mergeCells count="22"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  <mergeCell ref="C32:J32"/>
    <mergeCell ref="C34:C35"/>
    <mergeCell ref="D34:D35"/>
    <mergeCell ref="E34:E35"/>
    <mergeCell ref="F34:H34"/>
    <mergeCell ref="I34:I35"/>
    <mergeCell ref="J34:J35"/>
    <mergeCell ref="C33:J33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625" customWidth="1"/>
    <col min="4" max="4" width="15.5" bestFit="1" customWidth="1"/>
    <col min="5" max="5" width="17.375" bestFit="1" customWidth="1"/>
    <col min="6" max="6" width="25.625" customWidth="1"/>
    <col min="7" max="7" width="12.625" customWidth="1"/>
    <col min="8" max="8" width="15.5" bestFit="1" customWidth="1"/>
    <col min="9" max="9" width="17.375" bestFit="1" customWidth="1"/>
    <col min="10" max="10" width="25.625" customWidth="1"/>
    <col min="11" max="11" width="12.625" customWidth="1"/>
    <col min="12" max="12" width="15.5" bestFit="1" customWidth="1"/>
    <col min="13" max="13" width="17.375" bestFit="1" customWidth="1"/>
    <col min="14" max="14" width="25.625" customWidth="1"/>
    <col min="15" max="18" width="20.625" customWidth="1"/>
    <col min="19" max="19" width="11.875" customWidth="1"/>
  </cols>
  <sheetData>
    <row r="7" spans="1:14" ht="51" customHeight="1" x14ac:dyDescent="0.2"/>
    <row r="8" spans="1:14" ht="44.25" customHeight="1" thickBot="1" x14ac:dyDescent="0.25">
      <c r="A8" s="50"/>
      <c r="B8" s="51"/>
      <c r="C8" s="32" t="s">
        <v>119</v>
      </c>
      <c r="D8" s="33"/>
      <c r="E8" s="33"/>
      <c r="F8" s="33"/>
      <c r="G8" s="32" t="s">
        <v>120</v>
      </c>
      <c r="H8" s="33"/>
      <c r="I8" s="33"/>
      <c r="J8" s="33"/>
      <c r="K8" s="32" t="s">
        <v>122</v>
      </c>
      <c r="L8" s="33"/>
      <c r="M8" s="33"/>
      <c r="N8" s="33"/>
    </row>
    <row r="9" spans="1:14" ht="44.25" customHeight="1" thickBot="1" x14ac:dyDescent="0.25">
      <c r="A9" s="50"/>
      <c r="B9" s="52"/>
      <c r="C9" s="46" t="s">
        <v>29</v>
      </c>
      <c r="D9" s="46"/>
      <c r="E9" s="47"/>
      <c r="F9" s="38" t="s">
        <v>32</v>
      </c>
      <c r="G9" s="54" t="s">
        <v>29</v>
      </c>
      <c r="H9" s="46" t="s">
        <v>30</v>
      </c>
      <c r="I9" s="47" t="s">
        <v>31</v>
      </c>
      <c r="J9" s="38" t="s">
        <v>32</v>
      </c>
      <c r="K9" s="54" t="s">
        <v>29</v>
      </c>
      <c r="L9" s="46" t="s">
        <v>30</v>
      </c>
      <c r="M9" s="47" t="s">
        <v>31</v>
      </c>
      <c r="N9" s="38" t="s">
        <v>32</v>
      </c>
    </row>
    <row r="10" spans="1:14" ht="44.25" customHeight="1" thickBot="1" x14ac:dyDescent="0.25">
      <c r="A10" s="50"/>
      <c r="B10" s="52"/>
      <c r="C10" s="22" t="s">
        <v>33</v>
      </c>
      <c r="D10" s="22" t="s">
        <v>34</v>
      </c>
      <c r="E10" s="22" t="s">
        <v>35</v>
      </c>
      <c r="F10" s="53"/>
      <c r="G10" s="10" t="s">
        <v>33</v>
      </c>
      <c r="H10" s="10" t="s">
        <v>34</v>
      </c>
      <c r="I10" s="10" t="s">
        <v>35</v>
      </c>
      <c r="J10" s="53"/>
      <c r="K10" s="10" t="s">
        <v>33</v>
      </c>
      <c r="L10" s="10" t="s">
        <v>34</v>
      </c>
      <c r="M10" s="10" t="s">
        <v>35</v>
      </c>
      <c r="N10" s="53"/>
    </row>
    <row r="11" spans="1:14" ht="20.100000000000001" customHeight="1" thickBot="1" x14ac:dyDescent="0.25">
      <c r="B11" s="5" t="s">
        <v>2</v>
      </c>
      <c r="C11" s="12">
        <v>574</v>
      </c>
      <c r="D11" s="12">
        <v>408</v>
      </c>
      <c r="E11" s="12">
        <v>166</v>
      </c>
      <c r="F11" s="15">
        <f>+C11/'Evolución Denuncias'!C11</f>
        <v>6.2269472770666086E-2</v>
      </c>
      <c r="G11" s="12">
        <v>584</v>
      </c>
      <c r="H11" s="12">
        <v>428</v>
      </c>
      <c r="I11" s="12">
        <v>156</v>
      </c>
      <c r="J11" s="15">
        <f>+G11/'Evolución Denuncias'!K11</f>
        <v>6.3128310452924011E-2</v>
      </c>
      <c r="K11" s="15">
        <f t="shared" ref="K11:M28" si="0">IF(C11&gt;0,(G11-C11)/C11,"-")</f>
        <v>1.7421602787456445E-2</v>
      </c>
      <c r="L11" s="15">
        <f t="shared" si="0"/>
        <v>4.9019607843137254E-2</v>
      </c>
      <c r="M11" s="15">
        <f t="shared" si="0"/>
        <v>-6.0240963855421686E-2</v>
      </c>
      <c r="N11" s="15">
        <f>+(J11-F11)/F11</f>
        <v>1.3792274834588071E-2</v>
      </c>
    </row>
    <row r="12" spans="1:14" ht="20.100000000000001" customHeight="1" thickBot="1" x14ac:dyDescent="0.25">
      <c r="B12" s="6" t="s">
        <v>3</v>
      </c>
      <c r="C12" s="12">
        <v>63</v>
      </c>
      <c r="D12" s="12">
        <v>42</v>
      </c>
      <c r="E12" s="12">
        <v>21</v>
      </c>
      <c r="F12" s="15">
        <f>+C12/'Evolución Denuncias'!C12</f>
        <v>5.1177904142973192E-2</v>
      </c>
      <c r="G12" s="12">
        <v>96</v>
      </c>
      <c r="H12" s="12">
        <v>47</v>
      </c>
      <c r="I12" s="12">
        <v>49</v>
      </c>
      <c r="J12" s="15">
        <f>+G12/'Evolución Denuncias'!K12</f>
        <v>0.11098265895953757</v>
      </c>
      <c r="K12" s="15">
        <f t="shared" si="0"/>
        <v>0.52380952380952384</v>
      </c>
      <c r="L12" s="15">
        <f t="shared" si="0"/>
        <v>0.11904761904761904</v>
      </c>
      <c r="M12" s="15">
        <f t="shared" si="0"/>
        <v>1.3333333333333333</v>
      </c>
      <c r="N12" s="15">
        <f t="shared" ref="N12:N28" si="1">+(J12-F12)/F12</f>
        <v>1.1685659234792183</v>
      </c>
    </row>
    <row r="13" spans="1:14" ht="20.100000000000001" customHeight="1" thickBot="1" x14ac:dyDescent="0.25">
      <c r="B13" s="6" t="s">
        <v>4</v>
      </c>
      <c r="C13" s="12">
        <v>122</v>
      </c>
      <c r="D13" s="12">
        <v>94</v>
      </c>
      <c r="E13" s="12">
        <v>28</v>
      </c>
      <c r="F13" s="15">
        <f>+C13/'Evolución Denuncias'!C13</f>
        <v>0.16598639455782313</v>
      </c>
      <c r="G13" s="12">
        <v>73</v>
      </c>
      <c r="H13" s="12">
        <v>47</v>
      </c>
      <c r="I13" s="12">
        <v>26</v>
      </c>
      <c r="J13" s="15">
        <f>+G13/'Evolución Denuncias'!K13</f>
        <v>9.5300261096605748E-2</v>
      </c>
      <c r="K13" s="15">
        <f t="shared" si="0"/>
        <v>-0.40163934426229508</v>
      </c>
      <c r="L13" s="15">
        <f t="shared" si="0"/>
        <v>-0.5</v>
      </c>
      <c r="M13" s="15">
        <f t="shared" si="0"/>
        <v>-7.1428571428571425E-2</v>
      </c>
      <c r="N13" s="15">
        <f t="shared" si="1"/>
        <v>-0.42585498437700636</v>
      </c>
    </row>
    <row r="14" spans="1:14" ht="20.100000000000001" customHeight="1" thickBot="1" x14ac:dyDescent="0.25">
      <c r="B14" s="6" t="s">
        <v>5</v>
      </c>
      <c r="C14" s="12">
        <v>179</v>
      </c>
      <c r="D14" s="12">
        <v>91</v>
      </c>
      <c r="E14" s="12">
        <v>88</v>
      </c>
      <c r="F14" s="15">
        <f>+C14/'Evolución Denuncias'!C14</f>
        <v>8.8047220855878017E-2</v>
      </c>
      <c r="G14" s="12">
        <v>205</v>
      </c>
      <c r="H14" s="12">
        <v>130</v>
      </c>
      <c r="I14" s="12">
        <v>75</v>
      </c>
      <c r="J14" s="15">
        <f>+G14/'Evolución Denuncias'!K14</f>
        <v>0.11774842044801838</v>
      </c>
      <c r="K14" s="15">
        <f t="shared" si="0"/>
        <v>0.14525139664804471</v>
      </c>
      <c r="L14" s="15">
        <f t="shared" si="0"/>
        <v>0.42857142857142855</v>
      </c>
      <c r="M14" s="15">
        <f t="shared" si="0"/>
        <v>-0.14772727272727273</v>
      </c>
      <c r="N14" s="15">
        <f t="shared" si="1"/>
        <v>0.3373326188314042</v>
      </c>
    </row>
    <row r="15" spans="1:14" ht="20.100000000000001" customHeight="1" thickBot="1" x14ac:dyDescent="0.25">
      <c r="B15" s="6" t="s">
        <v>6</v>
      </c>
      <c r="C15" s="12">
        <v>452</v>
      </c>
      <c r="D15" s="12">
        <v>307</v>
      </c>
      <c r="E15" s="12">
        <v>145</v>
      </c>
      <c r="F15" s="15">
        <f>+C15/'Evolución Denuncias'!C15</f>
        <v>0.16728349370836418</v>
      </c>
      <c r="G15" s="12">
        <v>348</v>
      </c>
      <c r="H15" s="12">
        <v>257</v>
      </c>
      <c r="I15" s="12">
        <v>91</v>
      </c>
      <c r="J15" s="15">
        <f>+G15/'Evolución Denuncias'!K15</f>
        <v>0.1380952380952381</v>
      </c>
      <c r="K15" s="15">
        <f t="shared" si="0"/>
        <v>-0.23008849557522124</v>
      </c>
      <c r="L15" s="15">
        <f t="shared" si="0"/>
        <v>-0.16286644951140064</v>
      </c>
      <c r="M15" s="15">
        <f t="shared" si="0"/>
        <v>-0.3724137931034483</v>
      </c>
      <c r="N15" s="15">
        <f t="shared" si="1"/>
        <v>-0.17448377581120941</v>
      </c>
    </row>
    <row r="16" spans="1:14" ht="20.100000000000001" customHeight="1" thickBot="1" x14ac:dyDescent="0.25">
      <c r="B16" s="6" t="s">
        <v>7</v>
      </c>
      <c r="C16" s="12">
        <v>36</v>
      </c>
      <c r="D16" s="12">
        <v>24</v>
      </c>
      <c r="E16" s="12">
        <v>12</v>
      </c>
      <c r="F16" s="15">
        <f>+C16/'Evolución Denuncias'!C16</f>
        <v>6.3716814159292035E-2</v>
      </c>
      <c r="G16" s="12">
        <v>44</v>
      </c>
      <c r="H16" s="12">
        <v>36</v>
      </c>
      <c r="I16" s="12">
        <v>8</v>
      </c>
      <c r="J16" s="15">
        <f>+G16/'Evolución Denuncias'!K16</f>
        <v>9.5238095238095233E-2</v>
      </c>
      <c r="K16" s="15">
        <f t="shared" si="0"/>
        <v>0.22222222222222221</v>
      </c>
      <c r="L16" s="15">
        <f t="shared" si="0"/>
        <v>0.5</v>
      </c>
      <c r="M16" s="15">
        <f t="shared" si="0"/>
        <v>-0.33333333333333331</v>
      </c>
      <c r="N16" s="15">
        <f t="shared" si="1"/>
        <v>0.49470899470899465</v>
      </c>
    </row>
    <row r="17" spans="2:14" ht="20.100000000000001" customHeight="1" thickBot="1" x14ac:dyDescent="0.25">
      <c r="B17" s="6" t="s">
        <v>8</v>
      </c>
      <c r="C17" s="12">
        <v>143</v>
      </c>
      <c r="D17" s="12">
        <v>92</v>
      </c>
      <c r="E17" s="12">
        <v>51</v>
      </c>
      <c r="F17" s="15">
        <f>+C17/'Evolución Denuncias'!C17</f>
        <v>0.10021023125437982</v>
      </c>
      <c r="G17" s="12">
        <v>97</v>
      </c>
      <c r="H17" s="12">
        <v>43</v>
      </c>
      <c r="I17" s="12">
        <v>54</v>
      </c>
      <c r="J17" s="15">
        <f>+G17/'Evolución Denuncias'!K17</f>
        <v>7.1481208548268241E-2</v>
      </c>
      <c r="K17" s="15">
        <f t="shared" si="0"/>
        <v>-0.32167832167832167</v>
      </c>
      <c r="L17" s="15">
        <f t="shared" si="0"/>
        <v>-0.53260869565217395</v>
      </c>
      <c r="M17" s="15">
        <f t="shared" si="0"/>
        <v>5.8823529411764705E-2</v>
      </c>
      <c r="N17" s="15">
        <f t="shared" si="1"/>
        <v>-0.28668752029105748</v>
      </c>
    </row>
    <row r="18" spans="2:14" ht="20.100000000000001" customHeight="1" thickBot="1" x14ac:dyDescent="0.25">
      <c r="B18" s="6" t="s">
        <v>9</v>
      </c>
      <c r="C18" s="12">
        <v>121</v>
      </c>
      <c r="D18" s="12">
        <v>90</v>
      </c>
      <c r="E18" s="12">
        <v>31</v>
      </c>
      <c r="F18" s="15">
        <f>+C18/'Evolución Denuncias'!C18</f>
        <v>7.3915699450213812E-2</v>
      </c>
      <c r="G18" s="12">
        <v>138</v>
      </c>
      <c r="H18" s="12">
        <v>100</v>
      </c>
      <c r="I18" s="12">
        <v>38</v>
      </c>
      <c r="J18" s="15">
        <f>+G18/'Evolución Denuncias'!K18</f>
        <v>8.7121212121212127E-2</v>
      </c>
      <c r="K18" s="15">
        <f t="shared" si="0"/>
        <v>0.14049586776859505</v>
      </c>
      <c r="L18" s="15">
        <f t="shared" si="0"/>
        <v>0.1111111111111111</v>
      </c>
      <c r="M18" s="15">
        <f t="shared" si="0"/>
        <v>0.22580645161290322</v>
      </c>
      <c r="N18" s="15">
        <f t="shared" si="1"/>
        <v>0.17865639869772099</v>
      </c>
    </row>
    <row r="19" spans="2:14" ht="20.100000000000001" customHeight="1" thickBot="1" x14ac:dyDescent="0.25">
      <c r="B19" s="6" t="s">
        <v>10</v>
      </c>
      <c r="C19" s="12">
        <v>743</v>
      </c>
      <c r="D19" s="12">
        <v>449</v>
      </c>
      <c r="E19" s="12">
        <v>294</v>
      </c>
      <c r="F19" s="15">
        <f>+C19/'Evolución Denuncias'!C19</f>
        <v>0.12352452202826268</v>
      </c>
      <c r="G19" s="12">
        <v>648</v>
      </c>
      <c r="H19" s="12">
        <v>354</v>
      </c>
      <c r="I19" s="12">
        <v>294</v>
      </c>
      <c r="J19" s="15">
        <f>+G19/'Evolución Denuncias'!K19</f>
        <v>0.11182053494391717</v>
      </c>
      <c r="K19" s="15">
        <f t="shared" si="0"/>
        <v>-0.12786002691790041</v>
      </c>
      <c r="L19" s="15">
        <f t="shared" si="0"/>
        <v>-0.21158129175946547</v>
      </c>
      <c r="M19" s="15">
        <f t="shared" si="0"/>
        <v>0</v>
      </c>
      <c r="N19" s="15">
        <f t="shared" si="1"/>
        <v>-9.4750312668019213E-2</v>
      </c>
    </row>
    <row r="20" spans="2:14" ht="20.100000000000001" customHeight="1" thickBot="1" x14ac:dyDescent="0.25">
      <c r="B20" s="6" t="s">
        <v>11</v>
      </c>
      <c r="C20" s="12">
        <v>754</v>
      </c>
      <c r="D20" s="12">
        <v>440</v>
      </c>
      <c r="E20" s="12">
        <v>314</v>
      </c>
      <c r="F20" s="15">
        <f>+C20/'Evolución Denuncias'!C20</f>
        <v>0.11949286846275753</v>
      </c>
      <c r="G20" s="12">
        <v>675</v>
      </c>
      <c r="H20" s="12">
        <v>424</v>
      </c>
      <c r="I20" s="12">
        <v>251</v>
      </c>
      <c r="J20" s="15">
        <f>+G20/'Evolución Denuncias'!K20</f>
        <v>0.10810377962844331</v>
      </c>
      <c r="K20" s="15">
        <f t="shared" si="0"/>
        <v>-0.10477453580901856</v>
      </c>
      <c r="L20" s="15">
        <f t="shared" si="0"/>
        <v>-3.6363636363636362E-2</v>
      </c>
      <c r="M20" s="15">
        <f t="shared" si="0"/>
        <v>-0.20063694267515925</v>
      </c>
      <c r="N20" s="15">
        <f t="shared" si="1"/>
        <v>-9.5311870748703884E-2</v>
      </c>
    </row>
    <row r="21" spans="2:14" ht="20.100000000000001" customHeight="1" thickBot="1" x14ac:dyDescent="0.25">
      <c r="B21" s="6" t="s">
        <v>12</v>
      </c>
      <c r="C21" s="12">
        <v>25</v>
      </c>
      <c r="D21" s="12">
        <v>20</v>
      </c>
      <c r="E21" s="12">
        <v>5</v>
      </c>
      <c r="F21" s="15">
        <f>+C21/'Evolución Denuncias'!C21</f>
        <v>3.787878787878788E-2</v>
      </c>
      <c r="G21" s="12">
        <v>37</v>
      </c>
      <c r="H21" s="12">
        <v>30</v>
      </c>
      <c r="I21" s="12">
        <v>7</v>
      </c>
      <c r="J21" s="15">
        <f>+G21/'Evolución Denuncias'!K21</f>
        <v>5.89171974522293E-2</v>
      </c>
      <c r="K21" s="15">
        <f t="shared" si="0"/>
        <v>0.48</v>
      </c>
      <c r="L21" s="15">
        <f t="shared" si="0"/>
        <v>0.5</v>
      </c>
      <c r="M21" s="15">
        <f t="shared" si="0"/>
        <v>0.4</v>
      </c>
      <c r="N21" s="15">
        <f t="shared" si="1"/>
        <v>0.55541401273885349</v>
      </c>
    </row>
    <row r="22" spans="2:14" ht="20.100000000000001" customHeight="1" thickBot="1" x14ac:dyDescent="0.25">
      <c r="B22" s="6" t="s">
        <v>13</v>
      </c>
      <c r="C22" s="12">
        <v>84</v>
      </c>
      <c r="D22" s="12">
        <v>64</v>
      </c>
      <c r="E22" s="12">
        <v>20</v>
      </c>
      <c r="F22" s="15">
        <f>+C22/'Evolución Denuncias'!C22</f>
        <v>4.926686217008798E-2</v>
      </c>
      <c r="G22" s="12">
        <v>364</v>
      </c>
      <c r="H22" s="12">
        <v>277</v>
      </c>
      <c r="I22" s="12">
        <v>87</v>
      </c>
      <c r="J22" s="15">
        <f>+G22/'Evolución Denuncias'!K22</f>
        <v>0.20599886813808715</v>
      </c>
      <c r="K22" s="15">
        <f t="shared" si="0"/>
        <v>3.3333333333333335</v>
      </c>
      <c r="L22" s="15">
        <f t="shared" si="0"/>
        <v>3.328125</v>
      </c>
      <c r="M22" s="15">
        <f t="shared" si="0"/>
        <v>3.35</v>
      </c>
      <c r="N22" s="15">
        <f t="shared" si="1"/>
        <v>3.1812865497076022</v>
      </c>
    </row>
    <row r="23" spans="2:14" ht="20.100000000000001" customHeight="1" thickBot="1" x14ac:dyDescent="0.25">
      <c r="B23" s="6" t="s">
        <v>14</v>
      </c>
      <c r="C23" s="12">
        <v>941</v>
      </c>
      <c r="D23" s="12">
        <v>447</v>
      </c>
      <c r="E23" s="12">
        <v>494</v>
      </c>
      <c r="F23" s="15">
        <f>+C23/'Evolución Denuncias'!C23</f>
        <v>0.1388110340758224</v>
      </c>
      <c r="G23" s="12">
        <v>951</v>
      </c>
      <c r="H23" s="12">
        <v>509</v>
      </c>
      <c r="I23" s="12">
        <v>442</v>
      </c>
      <c r="J23" s="15">
        <f>+G23/'Evolución Denuncias'!K23</f>
        <v>0.15667215815485996</v>
      </c>
      <c r="K23" s="15">
        <f t="shared" si="0"/>
        <v>1.0626992561105207E-2</v>
      </c>
      <c r="L23" s="15">
        <f t="shared" si="0"/>
        <v>0.13870246085011187</v>
      </c>
      <c r="M23" s="15">
        <f t="shared" si="0"/>
        <v>-0.10526315789473684</v>
      </c>
      <c r="N23" s="15">
        <f t="shared" si="1"/>
        <v>0.12867222118150437</v>
      </c>
    </row>
    <row r="24" spans="2:14" ht="20.100000000000001" customHeight="1" thickBot="1" x14ac:dyDescent="0.25">
      <c r="B24" s="6" t="s">
        <v>15</v>
      </c>
      <c r="C24" s="12">
        <v>153</v>
      </c>
      <c r="D24" s="12">
        <v>75</v>
      </c>
      <c r="E24" s="12">
        <v>78</v>
      </c>
      <c r="F24" s="15">
        <f>+C24/'Evolución Denuncias'!C24</f>
        <v>8.8695652173913037E-2</v>
      </c>
      <c r="G24" s="12">
        <v>103</v>
      </c>
      <c r="H24" s="12">
        <v>50</v>
      </c>
      <c r="I24" s="12">
        <v>53</v>
      </c>
      <c r="J24" s="15">
        <f>+G24/'Evolución Denuncias'!K24</f>
        <v>5.9606481481481483E-2</v>
      </c>
      <c r="K24" s="15">
        <f t="shared" si="0"/>
        <v>-0.32679738562091504</v>
      </c>
      <c r="L24" s="15">
        <f t="shared" si="0"/>
        <v>-0.33333333333333331</v>
      </c>
      <c r="M24" s="15">
        <f t="shared" si="0"/>
        <v>-0.32051282051282054</v>
      </c>
      <c r="N24" s="15">
        <f t="shared" si="1"/>
        <v>-0.32796614015976755</v>
      </c>
    </row>
    <row r="25" spans="2:14" ht="20.100000000000001" customHeight="1" thickBot="1" x14ac:dyDescent="0.25">
      <c r="B25" s="6" t="s">
        <v>16</v>
      </c>
      <c r="C25" s="12">
        <v>16</v>
      </c>
      <c r="D25" s="12">
        <v>10</v>
      </c>
      <c r="E25" s="12">
        <v>6</v>
      </c>
      <c r="F25" s="15">
        <f>+C25/'Evolución Denuncias'!C25</f>
        <v>2.8021015761821366E-2</v>
      </c>
      <c r="G25" s="12">
        <v>9</v>
      </c>
      <c r="H25" s="12">
        <v>6</v>
      </c>
      <c r="I25" s="12">
        <v>3</v>
      </c>
      <c r="J25" s="15">
        <f>+G25/'Evolución Denuncias'!K25</f>
        <v>2.0689655172413793E-2</v>
      </c>
      <c r="K25" s="15">
        <f t="shared" si="0"/>
        <v>-0.4375</v>
      </c>
      <c r="L25" s="15">
        <f t="shared" si="0"/>
        <v>-0.4</v>
      </c>
      <c r="M25" s="15">
        <f t="shared" si="0"/>
        <v>-0.5</v>
      </c>
      <c r="N25" s="15">
        <f t="shared" si="1"/>
        <v>-0.2616379310344828</v>
      </c>
    </row>
    <row r="26" spans="2:14" ht="20.100000000000001" customHeight="1" thickBot="1" x14ac:dyDescent="0.25">
      <c r="B26" s="7" t="s">
        <v>17</v>
      </c>
      <c r="C26" s="12">
        <v>165</v>
      </c>
      <c r="D26" s="12">
        <v>90</v>
      </c>
      <c r="E26" s="12">
        <v>75</v>
      </c>
      <c r="F26" s="15">
        <f>+C26/'Evolución Denuncias'!C26</f>
        <v>0.10223048327137546</v>
      </c>
      <c r="G26" s="12">
        <v>112</v>
      </c>
      <c r="H26" s="12">
        <v>67</v>
      </c>
      <c r="I26" s="12">
        <v>45</v>
      </c>
      <c r="J26" s="15">
        <f>+G26/'Evolución Denuncias'!K26</f>
        <v>7.6870281400137269E-2</v>
      </c>
      <c r="K26" s="15">
        <f t="shared" si="0"/>
        <v>-0.32121212121212123</v>
      </c>
      <c r="L26" s="15">
        <f t="shared" si="0"/>
        <v>-0.25555555555555554</v>
      </c>
      <c r="M26" s="15">
        <f t="shared" si="0"/>
        <v>-0.4</v>
      </c>
      <c r="N26" s="15">
        <f t="shared" si="1"/>
        <v>-0.24806888375865724</v>
      </c>
    </row>
    <row r="27" spans="2:14" ht="20.100000000000001" customHeight="1" thickBot="1" x14ac:dyDescent="0.25">
      <c r="B27" s="8" t="s">
        <v>18</v>
      </c>
      <c r="C27" s="12">
        <v>21</v>
      </c>
      <c r="D27" s="12">
        <v>13</v>
      </c>
      <c r="E27" s="12">
        <v>8</v>
      </c>
      <c r="F27" s="15">
        <f>+C27/'Evolución Denuncias'!C27</f>
        <v>9.5454545454545459E-2</v>
      </c>
      <c r="G27" s="12">
        <v>12</v>
      </c>
      <c r="H27" s="12">
        <v>4</v>
      </c>
      <c r="I27" s="12">
        <v>8</v>
      </c>
      <c r="J27" s="15">
        <f>+G27/'Evolución Denuncias'!K27</f>
        <v>6.5217391304347824E-2</v>
      </c>
      <c r="K27" s="15">
        <f t="shared" si="0"/>
        <v>-0.42857142857142855</v>
      </c>
      <c r="L27" s="15">
        <f t="shared" si="0"/>
        <v>-0.69230769230769229</v>
      </c>
      <c r="M27" s="15">
        <f t="shared" si="0"/>
        <v>0</v>
      </c>
      <c r="N27" s="15">
        <f t="shared" si="1"/>
        <v>-0.31677018633540377</v>
      </c>
    </row>
    <row r="28" spans="2:14" ht="20.100000000000001" customHeight="1" thickBot="1" x14ac:dyDescent="0.25">
      <c r="B28" s="9" t="s">
        <v>19</v>
      </c>
      <c r="C28" s="13">
        <f>SUM(C11:C27)</f>
        <v>4592</v>
      </c>
      <c r="D28" s="13">
        <f t="shared" ref="D28:E28" si="2">SUM(D11:D27)</f>
        <v>2756</v>
      </c>
      <c r="E28" s="13">
        <f t="shared" si="2"/>
        <v>1836</v>
      </c>
      <c r="F28" s="16">
        <f>+C28/'Evolución Denuncias'!C28</f>
        <v>0.10171218464128293</v>
      </c>
      <c r="G28" s="13">
        <f>SUM(G11:G27)</f>
        <v>4496</v>
      </c>
      <c r="H28" s="13">
        <f t="shared" ref="H28:I28" si="3">SUM(H11:H27)</f>
        <v>2809</v>
      </c>
      <c r="I28" s="13">
        <f t="shared" si="3"/>
        <v>1687</v>
      </c>
      <c r="J28" s="16">
        <f>+G28/'Evolución Denuncias'!K28</f>
        <v>0.10491436038642833</v>
      </c>
      <c r="K28" s="16">
        <f t="shared" si="0"/>
        <v>-2.0905923344947737E-2</v>
      </c>
      <c r="L28" s="16">
        <f t="shared" si="0"/>
        <v>1.9230769230769232E-2</v>
      </c>
      <c r="M28" s="16">
        <f t="shared" si="0"/>
        <v>-8.115468409586056E-2</v>
      </c>
      <c r="N28" s="16">
        <f t="shared" si="1"/>
        <v>3.1482715236515593E-2</v>
      </c>
    </row>
    <row r="29" spans="2:14" x14ac:dyDescent="0.2">
      <c r="C29" s="23"/>
      <c r="D29" s="23"/>
      <c r="E29" s="23"/>
      <c r="G29" s="23"/>
      <c r="H29" s="23"/>
      <c r="I29" s="23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2.75" x14ac:dyDescent="0.2"/>
  <cols>
    <col min="1" max="1" width="8.625" customWidth="1"/>
    <col min="2" max="2" width="23.5" bestFit="1" customWidth="1"/>
    <col min="3" max="3" width="20.625" customWidth="1"/>
    <col min="4" max="4" width="12.875" customWidth="1"/>
    <col min="5" max="5" width="13.125" bestFit="1" customWidth="1"/>
    <col min="6" max="6" width="13.125" customWidth="1"/>
    <col min="7" max="7" width="15.5" bestFit="1" customWidth="1"/>
    <col min="8" max="8" width="15.5" customWidth="1"/>
    <col min="9" max="9" width="18.625" bestFit="1" customWidth="1"/>
    <col min="10" max="10" width="11.375" bestFit="1" customWidth="1"/>
    <col min="11" max="11" width="13.125" bestFit="1" customWidth="1"/>
    <col min="12" max="12" width="13.125" customWidth="1"/>
    <col min="13" max="13" width="15.5" bestFit="1" customWidth="1"/>
    <col min="14" max="14" width="15.5" customWidth="1"/>
    <col min="15" max="15" width="18.625" bestFit="1" customWidth="1"/>
    <col min="16" max="16" width="14.375" customWidth="1"/>
    <col min="17" max="17" width="14.125" customWidth="1"/>
    <col min="18" max="24" width="20.625" customWidth="1"/>
    <col min="25" max="25" width="11.875" customWidth="1"/>
  </cols>
  <sheetData>
    <row r="8" spans="2:14" ht="49.5" customHeight="1" x14ac:dyDescent="0.2"/>
    <row r="9" spans="2:14" ht="44.25" customHeight="1" thickBot="1" x14ac:dyDescent="0.25">
      <c r="C9" s="57" t="s">
        <v>119</v>
      </c>
      <c r="D9" s="57"/>
      <c r="E9" s="57"/>
      <c r="F9" s="57"/>
      <c r="G9" s="57"/>
      <c r="H9" s="32"/>
      <c r="I9" s="56" t="s">
        <v>120</v>
      </c>
      <c r="J9" s="57"/>
      <c r="K9" s="57"/>
      <c r="L9" s="57"/>
      <c r="M9" s="57"/>
      <c r="N9" s="32"/>
    </row>
    <row r="10" spans="2:14" ht="72" thickBot="1" x14ac:dyDescent="0.25">
      <c r="C10" s="11" t="s">
        <v>36</v>
      </c>
      <c r="D10" s="11" t="s">
        <v>37</v>
      </c>
      <c r="E10" s="11" t="s">
        <v>38</v>
      </c>
      <c r="F10" s="29" t="s">
        <v>115</v>
      </c>
      <c r="G10" s="29" t="s">
        <v>117</v>
      </c>
      <c r="H10" s="29" t="s">
        <v>116</v>
      </c>
      <c r="I10" s="11" t="s">
        <v>36</v>
      </c>
      <c r="J10" s="11" t="s">
        <v>37</v>
      </c>
      <c r="K10" s="11" t="s">
        <v>38</v>
      </c>
      <c r="L10" s="30" t="s">
        <v>115</v>
      </c>
      <c r="M10" s="30" t="s">
        <v>117</v>
      </c>
      <c r="N10" s="30" t="s">
        <v>116</v>
      </c>
    </row>
    <row r="11" spans="2:14" ht="20.100000000000001" customHeight="1" thickBot="1" x14ac:dyDescent="0.25">
      <c r="B11" s="5" t="s">
        <v>2</v>
      </c>
      <c r="C11" s="12">
        <v>8821</v>
      </c>
      <c r="D11" s="12">
        <v>6854</v>
      </c>
      <c r="E11" s="12">
        <v>1967</v>
      </c>
      <c r="F11" s="12">
        <v>0</v>
      </c>
      <c r="G11" s="12">
        <v>0</v>
      </c>
      <c r="H11" s="12">
        <v>0</v>
      </c>
      <c r="I11" s="12">
        <v>8776</v>
      </c>
      <c r="J11" s="12">
        <v>6642</v>
      </c>
      <c r="K11" s="12">
        <v>2134</v>
      </c>
      <c r="L11" s="12">
        <v>23</v>
      </c>
      <c r="M11" s="12">
        <v>23</v>
      </c>
      <c r="N11" s="12">
        <v>0</v>
      </c>
    </row>
    <row r="12" spans="2:14" ht="20.100000000000001" customHeight="1" thickBot="1" x14ac:dyDescent="0.25">
      <c r="B12" s="6" t="s">
        <v>3</v>
      </c>
      <c r="C12" s="12">
        <v>1063</v>
      </c>
      <c r="D12" s="12">
        <v>754</v>
      </c>
      <c r="E12" s="12">
        <v>309</v>
      </c>
      <c r="F12" s="12">
        <v>0</v>
      </c>
      <c r="G12" s="12">
        <v>0</v>
      </c>
      <c r="H12" s="12">
        <v>0</v>
      </c>
      <c r="I12" s="12">
        <v>665</v>
      </c>
      <c r="J12" s="12">
        <v>408</v>
      </c>
      <c r="K12" s="12">
        <v>257</v>
      </c>
      <c r="L12" s="12">
        <v>0</v>
      </c>
      <c r="M12" s="12">
        <v>0</v>
      </c>
      <c r="N12" s="12">
        <v>0</v>
      </c>
    </row>
    <row r="13" spans="2:14" ht="20.100000000000001" customHeight="1" thickBot="1" x14ac:dyDescent="0.25">
      <c r="B13" s="6" t="s">
        <v>4</v>
      </c>
      <c r="C13" s="12">
        <v>735</v>
      </c>
      <c r="D13" s="12">
        <v>568</v>
      </c>
      <c r="E13" s="12">
        <v>167</v>
      </c>
      <c r="F13" s="12">
        <v>0</v>
      </c>
      <c r="G13" s="12">
        <v>0</v>
      </c>
      <c r="H13" s="12">
        <v>0</v>
      </c>
      <c r="I13" s="12">
        <v>766</v>
      </c>
      <c r="J13" s="12">
        <v>580</v>
      </c>
      <c r="K13" s="12">
        <v>186</v>
      </c>
      <c r="L13" s="12">
        <v>0</v>
      </c>
      <c r="M13" s="12">
        <v>0</v>
      </c>
      <c r="N13" s="12">
        <v>0</v>
      </c>
    </row>
    <row r="14" spans="2:14" ht="20.100000000000001" customHeight="1" thickBot="1" x14ac:dyDescent="0.25">
      <c r="B14" s="6" t="s">
        <v>5</v>
      </c>
      <c r="C14" s="12">
        <v>1943</v>
      </c>
      <c r="D14" s="12">
        <v>1040</v>
      </c>
      <c r="E14" s="12">
        <v>903</v>
      </c>
      <c r="F14" s="12">
        <v>0</v>
      </c>
      <c r="G14" s="12">
        <v>0</v>
      </c>
      <c r="H14" s="12">
        <v>0</v>
      </c>
      <c r="I14" s="12">
        <v>1669</v>
      </c>
      <c r="J14" s="12">
        <v>967</v>
      </c>
      <c r="K14" s="12">
        <v>702</v>
      </c>
      <c r="L14" s="12">
        <v>6</v>
      </c>
      <c r="M14" s="12">
        <v>5</v>
      </c>
      <c r="N14" s="12">
        <v>1</v>
      </c>
    </row>
    <row r="15" spans="2:14" ht="20.100000000000001" customHeight="1" thickBot="1" x14ac:dyDescent="0.25">
      <c r="B15" s="6" t="s">
        <v>6</v>
      </c>
      <c r="C15" s="12">
        <v>2690</v>
      </c>
      <c r="D15" s="12">
        <v>2147</v>
      </c>
      <c r="E15" s="12">
        <v>543</v>
      </c>
      <c r="F15" s="12">
        <v>0</v>
      </c>
      <c r="G15" s="12">
        <v>0</v>
      </c>
      <c r="H15" s="12">
        <v>0</v>
      </c>
      <c r="I15" s="12">
        <v>2517</v>
      </c>
      <c r="J15" s="12">
        <v>1967</v>
      </c>
      <c r="K15" s="12">
        <v>550</v>
      </c>
      <c r="L15" s="12">
        <v>0</v>
      </c>
      <c r="M15" s="12">
        <v>0</v>
      </c>
      <c r="N15" s="12">
        <v>0</v>
      </c>
    </row>
    <row r="16" spans="2:14" ht="20.100000000000001" customHeight="1" thickBot="1" x14ac:dyDescent="0.25">
      <c r="B16" s="6" t="s">
        <v>7</v>
      </c>
      <c r="C16" s="12">
        <v>553</v>
      </c>
      <c r="D16" s="12">
        <v>443</v>
      </c>
      <c r="E16" s="12">
        <v>110</v>
      </c>
      <c r="F16" s="12">
        <v>0</v>
      </c>
      <c r="G16" s="12">
        <v>0</v>
      </c>
      <c r="H16" s="12">
        <v>0</v>
      </c>
      <c r="I16" s="12">
        <v>462</v>
      </c>
      <c r="J16" s="12">
        <v>362</v>
      </c>
      <c r="K16" s="12">
        <v>100</v>
      </c>
      <c r="L16" s="12">
        <v>1</v>
      </c>
      <c r="M16" s="12">
        <v>1</v>
      </c>
      <c r="N16" s="12">
        <v>0</v>
      </c>
    </row>
    <row r="17" spans="2:14" ht="20.100000000000001" customHeight="1" thickBot="1" x14ac:dyDescent="0.25">
      <c r="B17" s="6" t="s">
        <v>8</v>
      </c>
      <c r="C17" s="12">
        <v>1427</v>
      </c>
      <c r="D17" s="12">
        <v>1058</v>
      </c>
      <c r="E17" s="12">
        <v>369</v>
      </c>
      <c r="F17" s="12">
        <v>0</v>
      </c>
      <c r="G17" s="12">
        <v>0</v>
      </c>
      <c r="H17" s="12">
        <v>0</v>
      </c>
      <c r="I17" s="12">
        <v>1356</v>
      </c>
      <c r="J17" s="12">
        <v>1038</v>
      </c>
      <c r="K17" s="12">
        <v>318</v>
      </c>
      <c r="L17" s="12">
        <v>1</v>
      </c>
      <c r="M17" s="12">
        <v>1</v>
      </c>
      <c r="N17" s="12">
        <v>0</v>
      </c>
    </row>
    <row r="18" spans="2:14" ht="20.100000000000001" customHeight="1" thickBot="1" x14ac:dyDescent="0.25">
      <c r="B18" s="6" t="s">
        <v>9</v>
      </c>
      <c r="C18" s="12">
        <v>1609</v>
      </c>
      <c r="D18" s="12">
        <v>1093</v>
      </c>
      <c r="E18" s="12">
        <v>516</v>
      </c>
      <c r="F18" s="12">
        <v>0</v>
      </c>
      <c r="G18" s="12">
        <v>0</v>
      </c>
      <c r="H18" s="12">
        <v>0</v>
      </c>
      <c r="I18" s="12">
        <v>1540</v>
      </c>
      <c r="J18" s="12">
        <v>1004</v>
      </c>
      <c r="K18" s="12">
        <v>536</v>
      </c>
      <c r="L18" s="12">
        <v>7</v>
      </c>
      <c r="M18" s="12">
        <v>7</v>
      </c>
      <c r="N18" s="12">
        <v>0</v>
      </c>
    </row>
    <row r="19" spans="2:14" ht="20.100000000000001" customHeight="1" thickBot="1" x14ac:dyDescent="0.25">
      <c r="B19" s="6" t="s">
        <v>10</v>
      </c>
      <c r="C19" s="12">
        <v>5902</v>
      </c>
      <c r="D19" s="12">
        <v>3606</v>
      </c>
      <c r="E19" s="12">
        <v>2296</v>
      </c>
      <c r="F19" s="12">
        <v>0</v>
      </c>
      <c r="G19" s="12">
        <v>0</v>
      </c>
      <c r="H19" s="12">
        <v>0</v>
      </c>
      <c r="I19" s="12">
        <v>5714</v>
      </c>
      <c r="J19" s="12">
        <v>3311</v>
      </c>
      <c r="K19" s="12">
        <v>2403</v>
      </c>
      <c r="L19" s="12">
        <v>5</v>
      </c>
      <c r="M19" s="12">
        <v>4</v>
      </c>
      <c r="N19" s="12">
        <v>1</v>
      </c>
    </row>
    <row r="20" spans="2:14" ht="20.100000000000001" customHeight="1" thickBot="1" x14ac:dyDescent="0.25">
      <c r="B20" s="6" t="s">
        <v>11</v>
      </c>
      <c r="C20" s="12">
        <v>6138</v>
      </c>
      <c r="D20" s="12">
        <v>3894</v>
      </c>
      <c r="E20" s="12">
        <v>2244</v>
      </c>
      <c r="F20" s="12">
        <v>0</v>
      </c>
      <c r="G20" s="12">
        <v>0</v>
      </c>
      <c r="H20" s="12">
        <v>0</v>
      </c>
      <c r="I20" s="12">
        <v>6017</v>
      </c>
      <c r="J20" s="12">
        <v>3944</v>
      </c>
      <c r="K20" s="12">
        <v>2073</v>
      </c>
      <c r="L20" s="12">
        <v>21</v>
      </c>
      <c r="M20" s="12">
        <v>13</v>
      </c>
      <c r="N20" s="12">
        <v>8</v>
      </c>
    </row>
    <row r="21" spans="2:14" ht="20.100000000000001" customHeight="1" thickBot="1" x14ac:dyDescent="0.25">
      <c r="B21" s="6" t="s">
        <v>12</v>
      </c>
      <c r="C21" s="12">
        <v>654</v>
      </c>
      <c r="D21" s="12">
        <v>590</v>
      </c>
      <c r="E21" s="12">
        <v>64</v>
      </c>
      <c r="F21" s="12">
        <v>0</v>
      </c>
      <c r="G21" s="12">
        <v>0</v>
      </c>
      <c r="H21" s="12">
        <v>0</v>
      </c>
      <c r="I21" s="12">
        <v>625</v>
      </c>
      <c r="J21" s="12">
        <v>560</v>
      </c>
      <c r="K21" s="12">
        <v>65</v>
      </c>
      <c r="L21" s="12">
        <v>2</v>
      </c>
      <c r="M21" s="12">
        <v>2</v>
      </c>
      <c r="N21" s="12">
        <v>0</v>
      </c>
    </row>
    <row r="22" spans="2:14" ht="20.100000000000001" customHeight="1" thickBot="1" x14ac:dyDescent="0.25">
      <c r="B22" s="6" t="s">
        <v>13</v>
      </c>
      <c r="C22" s="12">
        <v>1525</v>
      </c>
      <c r="D22" s="12">
        <v>1276</v>
      </c>
      <c r="E22" s="12">
        <v>249</v>
      </c>
      <c r="F22" s="12">
        <v>0</v>
      </c>
      <c r="G22" s="12">
        <v>0</v>
      </c>
      <c r="H22" s="12">
        <v>0</v>
      </c>
      <c r="I22" s="12">
        <v>1764</v>
      </c>
      <c r="J22" s="12">
        <v>1438</v>
      </c>
      <c r="K22" s="12">
        <v>326</v>
      </c>
      <c r="L22" s="12">
        <v>12</v>
      </c>
      <c r="M22" s="12">
        <v>12</v>
      </c>
      <c r="N22" s="12">
        <v>0</v>
      </c>
    </row>
    <row r="23" spans="2:14" ht="20.100000000000001" customHeight="1" thickBot="1" x14ac:dyDescent="0.25">
      <c r="B23" s="6" t="s">
        <v>14</v>
      </c>
      <c r="C23" s="12">
        <v>6297</v>
      </c>
      <c r="D23" s="12">
        <v>3388</v>
      </c>
      <c r="E23" s="12">
        <v>2909</v>
      </c>
      <c r="F23" s="12">
        <v>0</v>
      </c>
      <c r="G23" s="12">
        <v>0</v>
      </c>
      <c r="H23" s="12">
        <v>0</v>
      </c>
      <c r="I23" s="12">
        <v>5936</v>
      </c>
      <c r="J23" s="12">
        <v>3373</v>
      </c>
      <c r="K23" s="12">
        <v>2563</v>
      </c>
      <c r="L23" s="12">
        <v>4</v>
      </c>
      <c r="M23" s="12">
        <v>4</v>
      </c>
      <c r="N23" s="12">
        <v>0</v>
      </c>
    </row>
    <row r="24" spans="2:14" ht="20.100000000000001" customHeight="1" thickBot="1" x14ac:dyDescent="0.25">
      <c r="B24" s="6" t="s">
        <v>15</v>
      </c>
      <c r="C24" s="12">
        <v>1725</v>
      </c>
      <c r="D24" s="12">
        <v>1016</v>
      </c>
      <c r="E24" s="12">
        <v>709</v>
      </c>
      <c r="F24" s="12">
        <v>0</v>
      </c>
      <c r="G24" s="12">
        <v>0</v>
      </c>
      <c r="H24" s="12">
        <v>0</v>
      </c>
      <c r="I24" s="12">
        <v>1630</v>
      </c>
      <c r="J24" s="12">
        <v>965</v>
      </c>
      <c r="K24" s="12">
        <v>665</v>
      </c>
      <c r="L24" s="12">
        <v>3</v>
      </c>
      <c r="M24" s="12">
        <v>2</v>
      </c>
      <c r="N24" s="12">
        <v>1</v>
      </c>
    </row>
    <row r="25" spans="2:14" ht="20.100000000000001" customHeight="1" thickBot="1" x14ac:dyDescent="0.25">
      <c r="B25" s="6" t="s">
        <v>16</v>
      </c>
      <c r="C25" s="12">
        <v>554</v>
      </c>
      <c r="D25" s="12">
        <v>299</v>
      </c>
      <c r="E25" s="12">
        <v>255</v>
      </c>
      <c r="F25" s="12">
        <v>0</v>
      </c>
      <c r="G25" s="12">
        <v>0</v>
      </c>
      <c r="H25" s="12">
        <v>0</v>
      </c>
      <c r="I25" s="12">
        <v>435</v>
      </c>
      <c r="J25" s="12">
        <v>235</v>
      </c>
      <c r="K25" s="12">
        <v>200</v>
      </c>
      <c r="L25" s="12">
        <v>1</v>
      </c>
      <c r="M25" s="12">
        <v>1</v>
      </c>
      <c r="N25" s="12">
        <v>0</v>
      </c>
    </row>
    <row r="26" spans="2:14" ht="20.100000000000001" customHeight="1" thickBot="1" x14ac:dyDescent="0.25">
      <c r="B26" s="7" t="s">
        <v>17</v>
      </c>
      <c r="C26" s="12">
        <v>1519</v>
      </c>
      <c r="D26" s="12">
        <v>970</v>
      </c>
      <c r="E26" s="12">
        <v>549</v>
      </c>
      <c r="F26" s="12">
        <v>0</v>
      </c>
      <c r="G26" s="12">
        <v>0</v>
      </c>
      <c r="H26" s="12">
        <v>0</v>
      </c>
      <c r="I26" s="12">
        <v>1457</v>
      </c>
      <c r="J26" s="12">
        <v>870</v>
      </c>
      <c r="K26" s="12">
        <v>587</v>
      </c>
      <c r="L26" s="12">
        <v>2</v>
      </c>
      <c r="M26" s="12">
        <v>2</v>
      </c>
      <c r="N26" s="12">
        <v>0</v>
      </c>
    </row>
    <row r="27" spans="2:14" ht="20.100000000000001" customHeight="1" thickBot="1" x14ac:dyDescent="0.25">
      <c r="B27" s="8" t="s">
        <v>18</v>
      </c>
      <c r="C27" s="12">
        <v>220</v>
      </c>
      <c r="D27" s="12">
        <v>137</v>
      </c>
      <c r="E27" s="12">
        <v>83</v>
      </c>
      <c r="F27" s="12">
        <v>0</v>
      </c>
      <c r="G27" s="12">
        <v>0</v>
      </c>
      <c r="H27" s="12">
        <v>0</v>
      </c>
      <c r="I27" s="12">
        <v>184</v>
      </c>
      <c r="J27" s="12">
        <v>113</v>
      </c>
      <c r="K27" s="12">
        <v>71</v>
      </c>
      <c r="L27" s="12">
        <v>3</v>
      </c>
      <c r="M27" s="12">
        <v>3</v>
      </c>
      <c r="N27" s="12">
        <v>0</v>
      </c>
    </row>
    <row r="28" spans="2:14" ht="20.100000000000001" customHeight="1" thickBot="1" x14ac:dyDescent="0.25">
      <c r="B28" s="9" t="s">
        <v>19</v>
      </c>
      <c r="C28" s="13">
        <f>SUM(C11:C27)</f>
        <v>43375</v>
      </c>
      <c r="D28" s="13">
        <f t="shared" ref="D28:H28" si="0">SUM(D11:D27)</f>
        <v>29133</v>
      </c>
      <c r="E28" s="13">
        <f t="shared" si="0"/>
        <v>14242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>SUM(I11:I27)</f>
        <v>41513</v>
      </c>
      <c r="J28" s="13">
        <f t="shared" ref="J28:N28" si="1">SUM(J11:J27)</f>
        <v>27777</v>
      </c>
      <c r="K28" s="13">
        <f t="shared" si="1"/>
        <v>13736</v>
      </c>
      <c r="L28" s="13">
        <f t="shared" si="1"/>
        <v>91</v>
      </c>
      <c r="M28" s="13">
        <f t="shared" si="1"/>
        <v>80</v>
      </c>
      <c r="N28" s="13">
        <f t="shared" si="1"/>
        <v>11</v>
      </c>
    </row>
    <row r="29" spans="2:14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1" spans="2:14" ht="39.75" customHeight="1" thickBot="1" x14ac:dyDescent="0.25">
      <c r="C31" s="32" t="s">
        <v>122</v>
      </c>
      <c r="D31" s="33"/>
      <c r="E31" s="33"/>
      <c r="F31" s="32" t="s">
        <v>122</v>
      </c>
      <c r="G31" s="33"/>
      <c r="H31" s="33"/>
    </row>
    <row r="32" spans="2:14" ht="57.75" thickBot="1" x14ac:dyDescent="0.25">
      <c r="C32" s="11" t="s">
        <v>36</v>
      </c>
      <c r="D32" s="11" t="s">
        <v>37</v>
      </c>
      <c r="E32" s="11" t="s">
        <v>38</v>
      </c>
      <c r="F32" s="29" t="s">
        <v>112</v>
      </c>
      <c r="G32" s="29" t="s">
        <v>113</v>
      </c>
      <c r="H32" s="29" t="s">
        <v>114</v>
      </c>
    </row>
    <row r="33" spans="2:8" ht="20.100000000000001" customHeight="1" thickBot="1" x14ac:dyDescent="0.25">
      <c r="B33" s="5" t="s">
        <v>2</v>
      </c>
      <c r="C33" s="15">
        <f t="shared" ref="C33:C50" si="2">IF(C11&gt;0,(I11-C11)/C11,"-")</f>
        <v>-5.1014624192268453E-3</v>
      </c>
      <c r="D33" s="15">
        <f t="shared" ref="D33:D50" si="3">IF(D11&gt;0,(J11-D11)/D11,"-")</f>
        <v>-3.0930843303180626E-2</v>
      </c>
      <c r="E33" s="15">
        <f t="shared" ref="E33:E50" si="4">IF(E11&gt;0,(K11-E11)/E11,"-")</f>
        <v>8.4900864260294862E-2</v>
      </c>
      <c r="F33" s="15" t="str">
        <f t="shared" ref="F33:F50" si="5">IF(F11&gt;0,(L11-F11)/F11,"-")</f>
        <v>-</v>
      </c>
      <c r="G33" s="15" t="str">
        <f t="shared" ref="G33:G50" si="6">IF(G11&gt;0,(M11-G11)/G11,"-")</f>
        <v>-</v>
      </c>
      <c r="H33" s="15" t="str">
        <f t="shared" ref="H33:H50" si="7">IF(H11&gt;0,(N11-H11)/H11,"-")</f>
        <v>-</v>
      </c>
    </row>
    <row r="34" spans="2:8" ht="20.100000000000001" customHeight="1" thickBot="1" x14ac:dyDescent="0.25">
      <c r="B34" s="6" t="s">
        <v>3</v>
      </c>
      <c r="C34" s="15">
        <f t="shared" si="2"/>
        <v>-0.37441204139228601</v>
      </c>
      <c r="D34" s="15">
        <f t="shared" si="3"/>
        <v>-0.45888594164456231</v>
      </c>
      <c r="E34" s="15">
        <f t="shared" si="4"/>
        <v>-0.16828478964401294</v>
      </c>
      <c r="F34" s="15" t="str">
        <f t="shared" si="5"/>
        <v>-</v>
      </c>
      <c r="G34" s="15" t="str">
        <f t="shared" si="6"/>
        <v>-</v>
      </c>
      <c r="H34" s="15" t="str">
        <f t="shared" si="7"/>
        <v>-</v>
      </c>
    </row>
    <row r="35" spans="2:8" ht="20.100000000000001" customHeight="1" thickBot="1" x14ac:dyDescent="0.25">
      <c r="B35" s="6" t="s">
        <v>4</v>
      </c>
      <c r="C35" s="15">
        <f t="shared" si="2"/>
        <v>4.2176870748299317E-2</v>
      </c>
      <c r="D35" s="15">
        <f t="shared" si="3"/>
        <v>2.1126760563380281E-2</v>
      </c>
      <c r="E35" s="15">
        <f t="shared" si="4"/>
        <v>0.11377245508982035</v>
      </c>
      <c r="F35" s="15" t="str">
        <f t="shared" si="5"/>
        <v>-</v>
      </c>
      <c r="G35" s="15" t="str">
        <f t="shared" si="6"/>
        <v>-</v>
      </c>
      <c r="H35" s="15" t="str">
        <f t="shared" si="7"/>
        <v>-</v>
      </c>
    </row>
    <row r="36" spans="2:8" ht="20.100000000000001" customHeight="1" thickBot="1" x14ac:dyDescent="0.25">
      <c r="B36" s="6" t="s">
        <v>5</v>
      </c>
      <c r="C36" s="15">
        <f t="shared" si="2"/>
        <v>-0.14101904271744725</v>
      </c>
      <c r="D36" s="15">
        <f t="shared" si="3"/>
        <v>-7.0192307692307693E-2</v>
      </c>
      <c r="E36" s="15">
        <f t="shared" si="4"/>
        <v>-0.22259136212624583</v>
      </c>
      <c r="F36" s="15" t="str">
        <f t="shared" si="5"/>
        <v>-</v>
      </c>
      <c r="G36" s="15" t="str">
        <f t="shared" si="6"/>
        <v>-</v>
      </c>
      <c r="H36" s="15" t="str">
        <f t="shared" si="7"/>
        <v>-</v>
      </c>
    </row>
    <row r="37" spans="2:8" ht="20.100000000000001" customHeight="1" thickBot="1" x14ac:dyDescent="0.25">
      <c r="B37" s="6" t="s">
        <v>6</v>
      </c>
      <c r="C37" s="15">
        <f t="shared" si="2"/>
        <v>-6.431226765799257E-2</v>
      </c>
      <c r="D37" s="15">
        <f t="shared" si="3"/>
        <v>-8.3837913367489525E-2</v>
      </c>
      <c r="E37" s="15">
        <f t="shared" si="4"/>
        <v>1.289134438305709E-2</v>
      </c>
      <c r="F37" s="15" t="str">
        <f t="shared" si="5"/>
        <v>-</v>
      </c>
      <c r="G37" s="15" t="str">
        <f t="shared" si="6"/>
        <v>-</v>
      </c>
      <c r="H37" s="15" t="str">
        <f t="shared" si="7"/>
        <v>-</v>
      </c>
    </row>
    <row r="38" spans="2:8" ht="20.100000000000001" customHeight="1" thickBot="1" x14ac:dyDescent="0.25">
      <c r="B38" s="6" t="s">
        <v>7</v>
      </c>
      <c r="C38" s="15">
        <f t="shared" si="2"/>
        <v>-0.16455696202531644</v>
      </c>
      <c r="D38" s="15">
        <f t="shared" si="3"/>
        <v>-0.18284424379232506</v>
      </c>
      <c r="E38" s="15">
        <f t="shared" si="4"/>
        <v>-9.0909090909090912E-2</v>
      </c>
      <c r="F38" s="15" t="str">
        <f t="shared" si="5"/>
        <v>-</v>
      </c>
      <c r="G38" s="15" t="str">
        <f t="shared" si="6"/>
        <v>-</v>
      </c>
      <c r="H38" s="15" t="str">
        <f t="shared" si="7"/>
        <v>-</v>
      </c>
    </row>
    <row r="39" spans="2:8" ht="20.100000000000001" customHeight="1" thickBot="1" x14ac:dyDescent="0.25">
      <c r="B39" s="6" t="s">
        <v>8</v>
      </c>
      <c r="C39" s="15">
        <f t="shared" si="2"/>
        <v>-4.9754730203223546E-2</v>
      </c>
      <c r="D39" s="15">
        <f t="shared" si="3"/>
        <v>-1.890359168241966E-2</v>
      </c>
      <c r="E39" s="15">
        <f t="shared" si="4"/>
        <v>-0.13821138211382114</v>
      </c>
      <c r="F39" s="15" t="str">
        <f t="shared" si="5"/>
        <v>-</v>
      </c>
      <c r="G39" s="15" t="str">
        <f t="shared" si="6"/>
        <v>-</v>
      </c>
      <c r="H39" s="15" t="str">
        <f t="shared" si="7"/>
        <v>-</v>
      </c>
    </row>
    <row r="40" spans="2:8" ht="20.100000000000001" customHeight="1" thickBot="1" x14ac:dyDescent="0.25">
      <c r="B40" s="6" t="s">
        <v>9</v>
      </c>
      <c r="C40" s="15">
        <f t="shared" si="2"/>
        <v>-4.288377874456184E-2</v>
      </c>
      <c r="D40" s="15">
        <f t="shared" si="3"/>
        <v>-8.1427264409881059E-2</v>
      </c>
      <c r="E40" s="15">
        <f t="shared" si="4"/>
        <v>3.875968992248062E-2</v>
      </c>
      <c r="F40" s="15" t="str">
        <f t="shared" si="5"/>
        <v>-</v>
      </c>
      <c r="G40" s="15" t="str">
        <f t="shared" si="6"/>
        <v>-</v>
      </c>
      <c r="H40" s="15" t="str">
        <f t="shared" si="7"/>
        <v>-</v>
      </c>
    </row>
    <row r="41" spans="2:8" ht="20.100000000000001" customHeight="1" thickBot="1" x14ac:dyDescent="0.25">
      <c r="B41" s="6" t="s">
        <v>10</v>
      </c>
      <c r="C41" s="15">
        <f t="shared" si="2"/>
        <v>-3.1853608946119959E-2</v>
      </c>
      <c r="D41" s="15">
        <f t="shared" si="3"/>
        <v>-8.1808097615085965E-2</v>
      </c>
      <c r="E41" s="15">
        <f t="shared" si="4"/>
        <v>4.6602787456445992E-2</v>
      </c>
      <c r="F41" s="15" t="str">
        <f t="shared" si="5"/>
        <v>-</v>
      </c>
      <c r="G41" s="15" t="str">
        <f t="shared" si="6"/>
        <v>-</v>
      </c>
      <c r="H41" s="15" t="str">
        <f t="shared" si="7"/>
        <v>-</v>
      </c>
    </row>
    <row r="42" spans="2:8" ht="20.100000000000001" customHeight="1" thickBot="1" x14ac:dyDescent="0.25">
      <c r="B42" s="6" t="s">
        <v>11</v>
      </c>
      <c r="C42" s="15">
        <f t="shared" si="2"/>
        <v>-1.9713261648745518E-2</v>
      </c>
      <c r="D42" s="15">
        <f t="shared" si="3"/>
        <v>1.2840267077555213E-2</v>
      </c>
      <c r="E42" s="15">
        <f t="shared" si="4"/>
        <v>-7.6203208556149732E-2</v>
      </c>
      <c r="F42" s="15" t="str">
        <f t="shared" si="5"/>
        <v>-</v>
      </c>
      <c r="G42" s="15" t="str">
        <f t="shared" si="6"/>
        <v>-</v>
      </c>
      <c r="H42" s="15" t="str">
        <f t="shared" si="7"/>
        <v>-</v>
      </c>
    </row>
    <row r="43" spans="2:8" ht="20.100000000000001" customHeight="1" thickBot="1" x14ac:dyDescent="0.25">
      <c r="B43" s="6" t="s">
        <v>12</v>
      </c>
      <c r="C43" s="15">
        <f t="shared" si="2"/>
        <v>-4.4342507645259939E-2</v>
      </c>
      <c r="D43" s="15">
        <f t="shared" si="3"/>
        <v>-5.0847457627118647E-2</v>
      </c>
      <c r="E43" s="15">
        <f t="shared" si="4"/>
        <v>1.5625E-2</v>
      </c>
      <c r="F43" s="15" t="str">
        <f t="shared" si="5"/>
        <v>-</v>
      </c>
      <c r="G43" s="15" t="str">
        <f t="shared" si="6"/>
        <v>-</v>
      </c>
      <c r="H43" s="15" t="str">
        <f t="shared" si="7"/>
        <v>-</v>
      </c>
    </row>
    <row r="44" spans="2:8" ht="20.100000000000001" customHeight="1" thickBot="1" x14ac:dyDescent="0.25">
      <c r="B44" s="6" t="s">
        <v>13</v>
      </c>
      <c r="C44" s="15">
        <f t="shared" si="2"/>
        <v>0.15672131147540982</v>
      </c>
      <c r="D44" s="15">
        <f t="shared" si="3"/>
        <v>0.12695924764890282</v>
      </c>
      <c r="E44" s="15">
        <f t="shared" si="4"/>
        <v>0.30923694779116467</v>
      </c>
      <c r="F44" s="15" t="str">
        <f t="shared" si="5"/>
        <v>-</v>
      </c>
      <c r="G44" s="15" t="str">
        <f t="shared" si="6"/>
        <v>-</v>
      </c>
      <c r="H44" s="15" t="str">
        <f t="shared" si="7"/>
        <v>-</v>
      </c>
    </row>
    <row r="45" spans="2:8" ht="20.100000000000001" customHeight="1" thickBot="1" x14ac:dyDescent="0.25">
      <c r="B45" s="6" t="s">
        <v>14</v>
      </c>
      <c r="C45" s="15">
        <f t="shared" si="2"/>
        <v>-5.7328886771478481E-2</v>
      </c>
      <c r="D45" s="15">
        <f t="shared" si="3"/>
        <v>-4.427390791027155E-3</v>
      </c>
      <c r="E45" s="15">
        <f t="shared" si="4"/>
        <v>-0.11894121691302853</v>
      </c>
      <c r="F45" s="15" t="str">
        <f t="shared" si="5"/>
        <v>-</v>
      </c>
      <c r="G45" s="15" t="str">
        <f t="shared" si="6"/>
        <v>-</v>
      </c>
      <c r="H45" s="15" t="str">
        <f t="shared" si="7"/>
        <v>-</v>
      </c>
    </row>
    <row r="46" spans="2:8" ht="20.100000000000001" customHeight="1" thickBot="1" x14ac:dyDescent="0.25">
      <c r="B46" s="6" t="s">
        <v>15</v>
      </c>
      <c r="C46" s="15">
        <f t="shared" si="2"/>
        <v>-5.5072463768115941E-2</v>
      </c>
      <c r="D46" s="15">
        <f t="shared" si="3"/>
        <v>-5.0196850393700788E-2</v>
      </c>
      <c r="E46" s="15">
        <f t="shared" si="4"/>
        <v>-6.2059238363892807E-2</v>
      </c>
      <c r="F46" s="15" t="str">
        <f t="shared" si="5"/>
        <v>-</v>
      </c>
      <c r="G46" s="15" t="str">
        <f t="shared" si="6"/>
        <v>-</v>
      </c>
      <c r="H46" s="15" t="str">
        <f t="shared" si="7"/>
        <v>-</v>
      </c>
    </row>
    <row r="47" spans="2:8" ht="20.100000000000001" customHeight="1" thickBot="1" x14ac:dyDescent="0.25">
      <c r="B47" s="6" t="s">
        <v>16</v>
      </c>
      <c r="C47" s="15">
        <f t="shared" si="2"/>
        <v>-0.2148014440433213</v>
      </c>
      <c r="D47" s="15">
        <f t="shared" si="3"/>
        <v>-0.21404682274247491</v>
      </c>
      <c r="E47" s="15">
        <f t="shared" si="4"/>
        <v>-0.21568627450980393</v>
      </c>
      <c r="F47" s="15" t="str">
        <f t="shared" si="5"/>
        <v>-</v>
      </c>
      <c r="G47" s="15" t="str">
        <f t="shared" si="6"/>
        <v>-</v>
      </c>
      <c r="H47" s="15" t="str">
        <f t="shared" si="7"/>
        <v>-</v>
      </c>
    </row>
    <row r="48" spans="2:8" ht="20.100000000000001" customHeight="1" thickBot="1" x14ac:dyDescent="0.25">
      <c r="B48" s="7" t="s">
        <v>17</v>
      </c>
      <c r="C48" s="15">
        <f t="shared" si="2"/>
        <v>-4.0816326530612242E-2</v>
      </c>
      <c r="D48" s="15">
        <f t="shared" si="3"/>
        <v>-0.10309278350515463</v>
      </c>
      <c r="E48" s="15">
        <f t="shared" si="4"/>
        <v>6.9216757741347903E-2</v>
      </c>
      <c r="F48" s="15" t="str">
        <f t="shared" si="5"/>
        <v>-</v>
      </c>
      <c r="G48" s="15" t="str">
        <f t="shared" si="6"/>
        <v>-</v>
      </c>
      <c r="H48" s="15" t="str">
        <f t="shared" si="7"/>
        <v>-</v>
      </c>
    </row>
    <row r="49" spans="2:8" ht="20.100000000000001" customHeight="1" thickBot="1" x14ac:dyDescent="0.25">
      <c r="B49" s="8" t="s">
        <v>18</v>
      </c>
      <c r="C49" s="15">
        <f t="shared" si="2"/>
        <v>-0.16363636363636364</v>
      </c>
      <c r="D49" s="15">
        <f t="shared" si="3"/>
        <v>-0.17518248175182483</v>
      </c>
      <c r="E49" s="15">
        <f t="shared" si="4"/>
        <v>-0.14457831325301204</v>
      </c>
      <c r="F49" s="15" t="str">
        <f t="shared" si="5"/>
        <v>-</v>
      </c>
      <c r="G49" s="15" t="str">
        <f t="shared" si="6"/>
        <v>-</v>
      </c>
      <c r="H49" s="15" t="str">
        <f t="shared" si="7"/>
        <v>-</v>
      </c>
    </row>
    <row r="50" spans="2:8" ht="20.100000000000001" customHeight="1" thickBot="1" x14ac:dyDescent="0.25">
      <c r="B50" s="9" t="s">
        <v>19</v>
      </c>
      <c r="C50" s="16">
        <f t="shared" si="2"/>
        <v>-4.2927953890489916E-2</v>
      </c>
      <c r="D50" s="16">
        <f t="shared" si="3"/>
        <v>-4.6545154978889919E-2</v>
      </c>
      <c r="E50" s="16">
        <f t="shared" si="4"/>
        <v>-3.5528717876702712E-2</v>
      </c>
      <c r="F50" s="16" t="str">
        <f t="shared" si="5"/>
        <v>-</v>
      </c>
      <c r="G50" s="16" t="str">
        <f t="shared" si="6"/>
        <v>-</v>
      </c>
      <c r="H50" s="16" t="str">
        <f t="shared" si="7"/>
        <v>-</v>
      </c>
    </row>
    <row r="53" spans="2:8" ht="25.5" customHeight="1" x14ac:dyDescent="0.2">
      <c r="B53" s="55" t="s">
        <v>118</v>
      </c>
      <c r="C53" s="55"/>
      <c r="D53" s="55"/>
      <c r="E53" s="55"/>
      <c r="F53" s="55"/>
      <c r="G53" s="55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75" bestFit="1" customWidth="1"/>
    <col min="4" max="4" width="13.375" bestFit="1" customWidth="1"/>
    <col min="5" max="5" width="12.125" bestFit="1" customWidth="1"/>
    <col min="6" max="6" width="12.5" bestFit="1" customWidth="1"/>
    <col min="7" max="7" width="10.5" bestFit="1" customWidth="1"/>
    <col min="8" max="8" width="13.375" bestFit="1" customWidth="1"/>
    <col min="9" max="9" width="12.125" bestFit="1" customWidth="1"/>
    <col min="10" max="10" width="12.5" bestFit="1" customWidth="1"/>
    <col min="11" max="11" width="10.5" bestFit="1" customWidth="1"/>
    <col min="12" max="12" width="13.375" bestFit="1" customWidth="1"/>
    <col min="13" max="13" width="12.125" bestFit="1" customWidth="1"/>
    <col min="14" max="14" width="12.5" bestFit="1" customWidth="1"/>
    <col min="15" max="18" width="20.625" customWidth="1"/>
    <col min="19" max="19" width="11.875" customWidth="1"/>
  </cols>
  <sheetData>
    <row r="8" spans="2:14" ht="37.5" customHeight="1" x14ac:dyDescent="0.2"/>
    <row r="9" spans="2:14" ht="44.25" customHeight="1" thickBot="1" x14ac:dyDescent="0.25">
      <c r="C9" s="32" t="s">
        <v>119</v>
      </c>
      <c r="D9" s="33"/>
      <c r="E9" s="33"/>
      <c r="F9" s="33"/>
      <c r="G9" s="33" t="s">
        <v>120</v>
      </c>
      <c r="H9" s="33"/>
      <c r="I9" s="33"/>
      <c r="J9" s="33"/>
      <c r="K9" s="33" t="s">
        <v>122</v>
      </c>
      <c r="L9" s="33"/>
      <c r="M9" s="33"/>
      <c r="N9" s="33"/>
    </row>
    <row r="10" spans="2:14" ht="44.25" customHeight="1" thickBot="1" x14ac:dyDescent="0.25">
      <c r="C10" s="11" t="s">
        <v>39</v>
      </c>
      <c r="D10" s="11" t="s">
        <v>40</v>
      </c>
      <c r="E10" s="11" t="s">
        <v>41</v>
      </c>
      <c r="F10" s="11" t="s">
        <v>42</v>
      </c>
      <c r="G10" s="11" t="s">
        <v>39</v>
      </c>
      <c r="H10" s="11" t="s">
        <v>40</v>
      </c>
      <c r="I10" s="11" t="s">
        <v>41</v>
      </c>
      <c r="J10" s="11" t="s">
        <v>42</v>
      </c>
      <c r="K10" s="11" t="s">
        <v>39</v>
      </c>
      <c r="L10" s="11" t="s">
        <v>40</v>
      </c>
      <c r="M10" s="11" t="s">
        <v>41</v>
      </c>
      <c r="N10" s="11" t="s">
        <v>42</v>
      </c>
    </row>
    <row r="11" spans="2:14" ht="20.100000000000001" customHeight="1" thickBot="1" x14ac:dyDescent="0.25">
      <c r="B11" s="5" t="s">
        <v>2</v>
      </c>
      <c r="C11" s="12">
        <v>2360</v>
      </c>
      <c r="D11" s="12">
        <v>37</v>
      </c>
      <c r="E11" s="12">
        <v>1826</v>
      </c>
      <c r="F11" s="12">
        <v>497</v>
      </c>
      <c r="G11" s="12">
        <v>2305</v>
      </c>
      <c r="H11" s="12">
        <v>0</v>
      </c>
      <c r="I11" s="12">
        <v>1877</v>
      </c>
      <c r="J11" s="12">
        <v>428</v>
      </c>
      <c r="K11" s="15">
        <f>IF(C11=0,"-",(G11-C11)/C11)</f>
        <v>-2.3305084745762712E-2</v>
      </c>
      <c r="L11" s="15">
        <f>IF(D11=0,"-",(H11-D11)/D11)</f>
        <v>-1</v>
      </c>
      <c r="M11" s="15">
        <f>IF(E11=0,"-",(I11-E11)/E11)</f>
        <v>2.7929901423877329E-2</v>
      </c>
      <c r="N11" s="15">
        <f>IF(F11=0,"-",(J11-F11)/F11)</f>
        <v>-0.13883299798792756</v>
      </c>
    </row>
    <row r="12" spans="2:14" ht="20.100000000000001" customHeight="1" thickBot="1" x14ac:dyDescent="0.25">
      <c r="B12" s="6" t="s">
        <v>3</v>
      </c>
      <c r="C12" s="12">
        <v>261</v>
      </c>
      <c r="D12" s="12">
        <v>0</v>
      </c>
      <c r="E12" s="12">
        <v>214</v>
      </c>
      <c r="F12" s="12">
        <v>47</v>
      </c>
      <c r="G12" s="12">
        <v>204</v>
      </c>
      <c r="H12" s="12">
        <v>0</v>
      </c>
      <c r="I12" s="12">
        <v>168</v>
      </c>
      <c r="J12" s="12">
        <v>36</v>
      </c>
      <c r="K12" s="15">
        <f t="shared" ref="K12:N28" si="0">IF(C12=0,"-",(G12-C12)/C12)</f>
        <v>-0.21839080459770116</v>
      </c>
      <c r="L12" s="15" t="str">
        <f t="shared" si="0"/>
        <v>-</v>
      </c>
      <c r="M12" s="15">
        <f t="shared" si="0"/>
        <v>-0.21495327102803738</v>
      </c>
      <c r="N12" s="15">
        <f t="shared" si="0"/>
        <v>-0.23404255319148937</v>
      </c>
    </row>
    <row r="13" spans="2:14" ht="20.100000000000001" customHeight="1" thickBot="1" x14ac:dyDescent="0.25">
      <c r="B13" s="6" t="s">
        <v>4</v>
      </c>
      <c r="C13" s="12">
        <v>218</v>
      </c>
      <c r="D13" s="12">
        <v>0</v>
      </c>
      <c r="E13" s="12">
        <v>167</v>
      </c>
      <c r="F13" s="12">
        <v>51</v>
      </c>
      <c r="G13" s="12">
        <v>207</v>
      </c>
      <c r="H13" s="12">
        <v>0</v>
      </c>
      <c r="I13" s="12">
        <v>148</v>
      </c>
      <c r="J13" s="12">
        <v>59</v>
      </c>
      <c r="K13" s="15">
        <f t="shared" si="0"/>
        <v>-5.0458715596330278E-2</v>
      </c>
      <c r="L13" s="15" t="str">
        <f t="shared" si="0"/>
        <v>-</v>
      </c>
      <c r="M13" s="15">
        <f t="shared" si="0"/>
        <v>-0.11377245508982035</v>
      </c>
      <c r="N13" s="15">
        <f t="shared" si="0"/>
        <v>0.15686274509803921</v>
      </c>
    </row>
    <row r="14" spans="2:14" ht="20.100000000000001" customHeight="1" thickBot="1" x14ac:dyDescent="0.25">
      <c r="B14" s="6" t="s">
        <v>5</v>
      </c>
      <c r="C14" s="12">
        <v>358</v>
      </c>
      <c r="D14" s="12">
        <v>0</v>
      </c>
      <c r="E14" s="12">
        <v>278</v>
      </c>
      <c r="F14" s="12">
        <v>80</v>
      </c>
      <c r="G14" s="12">
        <v>315</v>
      </c>
      <c r="H14" s="12">
        <v>0</v>
      </c>
      <c r="I14" s="12">
        <v>240</v>
      </c>
      <c r="J14" s="12">
        <v>75</v>
      </c>
      <c r="K14" s="15">
        <f t="shared" si="0"/>
        <v>-0.12011173184357542</v>
      </c>
      <c r="L14" s="15" t="str">
        <f t="shared" si="0"/>
        <v>-</v>
      </c>
      <c r="M14" s="15">
        <f t="shared" si="0"/>
        <v>-0.1366906474820144</v>
      </c>
      <c r="N14" s="15">
        <f t="shared" si="0"/>
        <v>-6.25E-2</v>
      </c>
    </row>
    <row r="15" spans="2:14" ht="20.100000000000001" customHeight="1" thickBot="1" x14ac:dyDescent="0.25">
      <c r="B15" s="6" t="s">
        <v>6</v>
      </c>
      <c r="C15" s="12">
        <v>595</v>
      </c>
      <c r="D15" s="12">
        <v>12</v>
      </c>
      <c r="E15" s="12">
        <v>455</v>
      </c>
      <c r="F15" s="12">
        <v>128</v>
      </c>
      <c r="G15" s="12">
        <v>604</v>
      </c>
      <c r="H15" s="12">
        <v>16</v>
      </c>
      <c r="I15" s="12">
        <v>419</v>
      </c>
      <c r="J15" s="12">
        <v>169</v>
      </c>
      <c r="K15" s="15">
        <f t="shared" si="0"/>
        <v>1.5126050420168067E-2</v>
      </c>
      <c r="L15" s="15">
        <f t="shared" si="0"/>
        <v>0.33333333333333331</v>
      </c>
      <c r="M15" s="15">
        <f t="shared" si="0"/>
        <v>-7.9120879120879117E-2</v>
      </c>
      <c r="N15" s="15">
        <f t="shared" si="0"/>
        <v>0.3203125</v>
      </c>
    </row>
    <row r="16" spans="2:14" ht="20.100000000000001" customHeight="1" thickBot="1" x14ac:dyDescent="0.25">
      <c r="B16" s="6" t="s">
        <v>7</v>
      </c>
      <c r="C16" s="12">
        <v>76</v>
      </c>
      <c r="D16" s="12">
        <v>0</v>
      </c>
      <c r="E16" s="12">
        <v>52</v>
      </c>
      <c r="F16" s="12">
        <v>24</v>
      </c>
      <c r="G16" s="12">
        <v>89</v>
      </c>
      <c r="H16" s="12">
        <v>1</v>
      </c>
      <c r="I16" s="12">
        <v>56</v>
      </c>
      <c r="J16" s="12">
        <v>32</v>
      </c>
      <c r="K16" s="15">
        <f t="shared" si="0"/>
        <v>0.17105263157894737</v>
      </c>
      <c r="L16" s="15" t="str">
        <f t="shared" si="0"/>
        <v>-</v>
      </c>
      <c r="M16" s="15">
        <f t="shared" si="0"/>
        <v>7.6923076923076927E-2</v>
      </c>
      <c r="N16" s="15">
        <f t="shared" si="0"/>
        <v>0.33333333333333331</v>
      </c>
    </row>
    <row r="17" spans="2:14" ht="20.100000000000001" customHeight="1" thickBot="1" x14ac:dyDescent="0.25">
      <c r="B17" s="6" t="s">
        <v>8</v>
      </c>
      <c r="C17" s="12">
        <v>412</v>
      </c>
      <c r="D17" s="12">
        <v>0</v>
      </c>
      <c r="E17" s="12">
        <v>335</v>
      </c>
      <c r="F17" s="12">
        <v>77</v>
      </c>
      <c r="G17" s="12">
        <v>411</v>
      </c>
      <c r="H17" s="12">
        <v>4</v>
      </c>
      <c r="I17" s="12">
        <v>316</v>
      </c>
      <c r="J17" s="12">
        <v>91</v>
      </c>
      <c r="K17" s="15">
        <f t="shared" si="0"/>
        <v>-2.4271844660194173E-3</v>
      </c>
      <c r="L17" s="15" t="str">
        <f t="shared" si="0"/>
        <v>-</v>
      </c>
      <c r="M17" s="15">
        <f t="shared" si="0"/>
        <v>-5.6716417910447764E-2</v>
      </c>
      <c r="N17" s="15">
        <f t="shared" si="0"/>
        <v>0.18181818181818182</v>
      </c>
    </row>
    <row r="18" spans="2:14" ht="20.100000000000001" customHeight="1" thickBot="1" x14ac:dyDescent="0.25">
      <c r="B18" s="6" t="s">
        <v>9</v>
      </c>
      <c r="C18" s="12">
        <v>513</v>
      </c>
      <c r="D18" s="12">
        <v>0</v>
      </c>
      <c r="E18" s="12">
        <v>385</v>
      </c>
      <c r="F18" s="12">
        <v>128</v>
      </c>
      <c r="G18" s="12">
        <v>535</v>
      </c>
      <c r="H18" s="12">
        <v>0</v>
      </c>
      <c r="I18" s="12">
        <v>409</v>
      </c>
      <c r="J18" s="12">
        <v>126</v>
      </c>
      <c r="K18" s="15">
        <f t="shared" si="0"/>
        <v>4.2884990253411304E-2</v>
      </c>
      <c r="L18" s="15" t="str">
        <f t="shared" si="0"/>
        <v>-</v>
      </c>
      <c r="M18" s="15">
        <f t="shared" si="0"/>
        <v>6.2337662337662338E-2</v>
      </c>
      <c r="N18" s="15">
        <f t="shared" si="0"/>
        <v>-1.5625E-2</v>
      </c>
    </row>
    <row r="19" spans="2:14" ht="20.100000000000001" customHeight="1" thickBot="1" x14ac:dyDescent="0.25">
      <c r="B19" s="6" t="s">
        <v>10</v>
      </c>
      <c r="C19" s="12">
        <v>1463</v>
      </c>
      <c r="D19" s="12">
        <v>12</v>
      </c>
      <c r="E19" s="12">
        <v>795</v>
      </c>
      <c r="F19" s="12">
        <v>656</v>
      </c>
      <c r="G19" s="12">
        <v>1488</v>
      </c>
      <c r="H19" s="12">
        <v>11</v>
      </c>
      <c r="I19" s="12">
        <v>749</v>
      </c>
      <c r="J19" s="12">
        <v>728</v>
      </c>
      <c r="K19" s="15">
        <f t="shared" si="0"/>
        <v>1.7088174982911826E-2</v>
      </c>
      <c r="L19" s="15">
        <f t="shared" si="0"/>
        <v>-8.3333333333333329E-2</v>
      </c>
      <c r="M19" s="15">
        <f t="shared" si="0"/>
        <v>-5.7861635220125787E-2</v>
      </c>
      <c r="N19" s="15">
        <f t="shared" si="0"/>
        <v>0.10975609756097561</v>
      </c>
    </row>
    <row r="20" spans="2:14" ht="20.100000000000001" customHeight="1" thickBot="1" x14ac:dyDescent="0.25">
      <c r="B20" s="6" t="s">
        <v>11</v>
      </c>
      <c r="C20" s="12">
        <v>1544</v>
      </c>
      <c r="D20" s="12">
        <v>9</v>
      </c>
      <c r="E20" s="12">
        <v>1326</v>
      </c>
      <c r="F20" s="12">
        <v>209</v>
      </c>
      <c r="G20" s="12">
        <v>1428</v>
      </c>
      <c r="H20" s="12">
        <v>17</v>
      </c>
      <c r="I20" s="12">
        <v>1253</v>
      </c>
      <c r="J20" s="12">
        <v>158</v>
      </c>
      <c r="K20" s="15">
        <f t="shared" si="0"/>
        <v>-7.512953367875648E-2</v>
      </c>
      <c r="L20" s="15">
        <f t="shared" si="0"/>
        <v>0.88888888888888884</v>
      </c>
      <c r="M20" s="15">
        <f t="shared" si="0"/>
        <v>-5.5052790346907993E-2</v>
      </c>
      <c r="N20" s="15">
        <f t="shared" si="0"/>
        <v>-0.24401913875598086</v>
      </c>
    </row>
    <row r="21" spans="2:14" ht="20.100000000000001" customHeight="1" thickBot="1" x14ac:dyDescent="0.25">
      <c r="B21" s="6" t="s">
        <v>12</v>
      </c>
      <c r="C21" s="12">
        <v>220</v>
      </c>
      <c r="D21" s="12">
        <v>0</v>
      </c>
      <c r="E21" s="12">
        <v>170</v>
      </c>
      <c r="F21" s="12">
        <v>50</v>
      </c>
      <c r="G21" s="12">
        <v>173</v>
      </c>
      <c r="H21" s="12">
        <v>0</v>
      </c>
      <c r="I21" s="12">
        <v>139</v>
      </c>
      <c r="J21" s="12">
        <v>35</v>
      </c>
      <c r="K21" s="15">
        <f t="shared" si="0"/>
        <v>-0.21363636363636362</v>
      </c>
      <c r="L21" s="15" t="str">
        <f t="shared" si="0"/>
        <v>-</v>
      </c>
      <c r="M21" s="15">
        <f t="shared" si="0"/>
        <v>-0.18235294117647058</v>
      </c>
      <c r="N21" s="15">
        <f t="shared" si="0"/>
        <v>-0.3</v>
      </c>
    </row>
    <row r="22" spans="2:14" ht="20.100000000000001" customHeight="1" thickBot="1" x14ac:dyDescent="0.25">
      <c r="B22" s="6" t="s">
        <v>13</v>
      </c>
      <c r="C22" s="12">
        <v>536</v>
      </c>
      <c r="D22" s="12">
        <v>6</v>
      </c>
      <c r="E22" s="12">
        <v>396</v>
      </c>
      <c r="F22" s="12">
        <v>134</v>
      </c>
      <c r="G22" s="12">
        <v>595</v>
      </c>
      <c r="H22" s="12">
        <v>0</v>
      </c>
      <c r="I22" s="12">
        <v>368</v>
      </c>
      <c r="J22" s="12">
        <v>227</v>
      </c>
      <c r="K22" s="15">
        <f t="shared" si="0"/>
        <v>0.11007462686567164</v>
      </c>
      <c r="L22" s="15">
        <f t="shared" si="0"/>
        <v>-1</v>
      </c>
      <c r="M22" s="15">
        <f t="shared" si="0"/>
        <v>-7.0707070707070704E-2</v>
      </c>
      <c r="N22" s="15">
        <f t="shared" si="0"/>
        <v>0.69402985074626866</v>
      </c>
    </row>
    <row r="23" spans="2:14" ht="20.100000000000001" customHeight="1" thickBot="1" x14ac:dyDescent="0.25">
      <c r="B23" s="6" t="s">
        <v>14</v>
      </c>
      <c r="C23" s="12">
        <v>1531</v>
      </c>
      <c r="D23" s="12">
        <v>15</v>
      </c>
      <c r="E23" s="12">
        <v>876</v>
      </c>
      <c r="F23" s="12">
        <v>640</v>
      </c>
      <c r="G23" s="12">
        <v>1359</v>
      </c>
      <c r="H23" s="12">
        <v>22</v>
      </c>
      <c r="I23" s="12">
        <v>719</v>
      </c>
      <c r="J23" s="12">
        <v>618</v>
      </c>
      <c r="K23" s="15">
        <f t="shared" si="0"/>
        <v>-0.11234487263226649</v>
      </c>
      <c r="L23" s="15">
        <f t="shared" si="0"/>
        <v>0.46666666666666667</v>
      </c>
      <c r="M23" s="15">
        <f t="shared" si="0"/>
        <v>-0.17922374429223745</v>
      </c>
      <c r="N23" s="15">
        <f t="shared" si="0"/>
        <v>-3.4375000000000003E-2</v>
      </c>
    </row>
    <row r="24" spans="2:14" ht="20.100000000000001" customHeight="1" thickBot="1" x14ac:dyDescent="0.25">
      <c r="B24" s="6" t="s">
        <v>15</v>
      </c>
      <c r="C24" s="12">
        <v>464</v>
      </c>
      <c r="D24" s="12">
        <v>0</v>
      </c>
      <c r="E24" s="12">
        <v>393</v>
      </c>
      <c r="F24" s="12">
        <v>71</v>
      </c>
      <c r="G24" s="12">
        <v>370</v>
      </c>
      <c r="H24" s="12">
        <v>0</v>
      </c>
      <c r="I24" s="12">
        <v>310</v>
      </c>
      <c r="J24" s="12">
        <v>60</v>
      </c>
      <c r="K24" s="15">
        <f t="shared" si="0"/>
        <v>-0.20258620689655171</v>
      </c>
      <c r="L24" s="15" t="str">
        <f t="shared" si="0"/>
        <v>-</v>
      </c>
      <c r="M24" s="15">
        <f t="shared" si="0"/>
        <v>-0.21119592875318066</v>
      </c>
      <c r="N24" s="15">
        <f t="shared" si="0"/>
        <v>-0.15492957746478872</v>
      </c>
    </row>
    <row r="25" spans="2:14" ht="20.100000000000001" customHeight="1" thickBot="1" x14ac:dyDescent="0.25">
      <c r="B25" s="6" t="s">
        <v>16</v>
      </c>
      <c r="C25" s="12">
        <v>121</v>
      </c>
      <c r="D25" s="12">
        <v>0</v>
      </c>
      <c r="E25" s="12">
        <v>97</v>
      </c>
      <c r="F25" s="12">
        <v>24</v>
      </c>
      <c r="G25" s="12">
        <v>95</v>
      </c>
      <c r="H25" s="12">
        <v>0</v>
      </c>
      <c r="I25" s="12">
        <v>69</v>
      </c>
      <c r="J25" s="12">
        <v>26</v>
      </c>
      <c r="K25" s="15">
        <f t="shared" si="0"/>
        <v>-0.21487603305785125</v>
      </c>
      <c r="L25" s="15" t="str">
        <f t="shared" si="0"/>
        <v>-</v>
      </c>
      <c r="M25" s="15">
        <f t="shared" si="0"/>
        <v>-0.28865979381443296</v>
      </c>
      <c r="N25" s="15">
        <f t="shared" si="0"/>
        <v>8.3333333333333329E-2</v>
      </c>
    </row>
    <row r="26" spans="2:14" ht="20.100000000000001" customHeight="1" thickBot="1" x14ac:dyDescent="0.25">
      <c r="B26" s="7" t="s">
        <v>17</v>
      </c>
      <c r="C26" s="12">
        <v>255</v>
      </c>
      <c r="D26" s="12">
        <v>37</v>
      </c>
      <c r="E26" s="12">
        <v>162</v>
      </c>
      <c r="F26" s="12">
        <v>56</v>
      </c>
      <c r="G26" s="12">
        <v>138</v>
      </c>
      <c r="H26" s="12">
        <v>0</v>
      </c>
      <c r="I26" s="12">
        <v>84</v>
      </c>
      <c r="J26" s="12">
        <v>54</v>
      </c>
      <c r="K26" s="15">
        <f t="shared" si="0"/>
        <v>-0.45882352941176469</v>
      </c>
      <c r="L26" s="15">
        <f t="shared" si="0"/>
        <v>-1</v>
      </c>
      <c r="M26" s="15">
        <f t="shared" si="0"/>
        <v>-0.48148148148148145</v>
      </c>
      <c r="N26" s="15">
        <f t="shared" si="0"/>
        <v>-3.5714285714285712E-2</v>
      </c>
    </row>
    <row r="27" spans="2:14" ht="20.100000000000001" customHeight="1" thickBot="1" x14ac:dyDescent="0.25">
      <c r="B27" s="8" t="s">
        <v>18</v>
      </c>
      <c r="C27" s="12">
        <v>46</v>
      </c>
      <c r="D27" s="12">
        <v>0</v>
      </c>
      <c r="E27" s="12">
        <v>34</v>
      </c>
      <c r="F27" s="12">
        <v>12</v>
      </c>
      <c r="G27" s="12">
        <v>57</v>
      </c>
      <c r="H27" s="12">
        <v>0</v>
      </c>
      <c r="I27" s="12">
        <v>49</v>
      </c>
      <c r="J27" s="12">
        <v>8</v>
      </c>
      <c r="K27" s="15">
        <f t="shared" si="0"/>
        <v>0.2391304347826087</v>
      </c>
      <c r="L27" s="15" t="str">
        <f t="shared" si="0"/>
        <v>-</v>
      </c>
      <c r="M27" s="15">
        <f t="shared" si="0"/>
        <v>0.44117647058823528</v>
      </c>
      <c r="N27" s="15">
        <f t="shared" si="0"/>
        <v>-0.33333333333333331</v>
      </c>
    </row>
    <row r="28" spans="2:14" ht="20.100000000000001" customHeight="1" thickBot="1" x14ac:dyDescent="0.25">
      <c r="B28" s="9" t="s">
        <v>19</v>
      </c>
      <c r="C28" s="13">
        <f>SUM(C11:C27)</f>
        <v>10973</v>
      </c>
      <c r="D28" s="13">
        <f t="shared" ref="D28:F28" si="1">SUM(D11:D27)</f>
        <v>128</v>
      </c>
      <c r="E28" s="13">
        <f t="shared" si="1"/>
        <v>7961</v>
      </c>
      <c r="F28" s="13">
        <f t="shared" si="1"/>
        <v>2884</v>
      </c>
      <c r="G28" s="13">
        <f>SUM(G11:G27)</f>
        <v>10373</v>
      </c>
      <c r="H28" s="13">
        <f t="shared" ref="H28:J28" si="2">SUM(H11:H27)</f>
        <v>71</v>
      </c>
      <c r="I28" s="13">
        <f t="shared" si="2"/>
        <v>7373</v>
      </c>
      <c r="J28" s="13">
        <f t="shared" si="2"/>
        <v>2930</v>
      </c>
      <c r="K28" s="16">
        <f t="shared" si="0"/>
        <v>-5.4679668276679125E-2</v>
      </c>
      <c r="L28" s="16">
        <f t="shared" si="0"/>
        <v>-0.4453125</v>
      </c>
      <c r="M28" s="16">
        <f t="shared" si="0"/>
        <v>-7.3860067830674545E-2</v>
      </c>
      <c r="N28" s="16">
        <f t="shared" si="0"/>
        <v>1.59500693481276E-2</v>
      </c>
    </row>
    <row r="29" spans="2:14" x14ac:dyDescent="0.2">
      <c r="C29" s="23"/>
      <c r="D29" s="23"/>
      <c r="E29" s="23"/>
      <c r="F29" s="23"/>
      <c r="G29" s="23"/>
      <c r="H29" s="23"/>
      <c r="I29" s="23"/>
      <c r="J29" s="2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 t="s">
        <v>119</v>
      </c>
      <c r="D9" s="33"/>
      <c r="E9" s="33"/>
      <c r="F9" s="33"/>
      <c r="G9" s="33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25">
      <c r="C10" s="11" t="s">
        <v>43</v>
      </c>
      <c r="D10" s="11" t="s">
        <v>44</v>
      </c>
      <c r="E10" s="11" t="s">
        <v>45</v>
      </c>
      <c r="F10" s="11" t="s">
        <v>46</v>
      </c>
      <c r="G10" s="11" t="s">
        <v>47</v>
      </c>
      <c r="H10" s="11" t="s">
        <v>48</v>
      </c>
      <c r="I10" s="11" t="s">
        <v>49</v>
      </c>
      <c r="J10" s="11" t="s">
        <v>50</v>
      </c>
      <c r="K10" s="11" t="s">
        <v>51</v>
      </c>
      <c r="L10" s="11" t="s">
        <v>52</v>
      </c>
      <c r="M10" s="11" t="s">
        <v>43</v>
      </c>
      <c r="N10" s="11" t="s">
        <v>44</v>
      </c>
      <c r="O10" s="11" t="s">
        <v>45</v>
      </c>
      <c r="P10" s="11" t="s">
        <v>46</v>
      </c>
      <c r="Q10" s="11" t="s">
        <v>47</v>
      </c>
    </row>
    <row r="11" spans="2:17" ht="20.100000000000001" customHeight="1" thickBot="1" x14ac:dyDescent="0.25">
      <c r="B11" s="5" t="s">
        <v>2</v>
      </c>
      <c r="C11" s="12">
        <v>1259</v>
      </c>
      <c r="D11" s="12">
        <v>882</v>
      </c>
      <c r="E11" s="12">
        <v>224</v>
      </c>
      <c r="F11" s="12">
        <v>140</v>
      </c>
      <c r="G11" s="12">
        <v>13</v>
      </c>
      <c r="H11" s="12">
        <v>1274</v>
      </c>
      <c r="I11" s="12">
        <v>883</v>
      </c>
      <c r="J11" s="12">
        <v>256</v>
      </c>
      <c r="K11" s="12">
        <v>119</v>
      </c>
      <c r="L11" s="12">
        <v>16</v>
      </c>
      <c r="M11" s="15">
        <f>IF(C11=0,"-",(H11-C11)/C11)</f>
        <v>1.1914217633042097E-2</v>
      </c>
      <c r="N11" s="15">
        <f>IF(D11=0,"-",(I11-D11)/D11)</f>
        <v>1.1337868480725624E-3</v>
      </c>
      <c r="O11" s="15">
        <f>IF(E11=0,"-",(J11-E11)/E11)</f>
        <v>0.14285714285714285</v>
      </c>
      <c r="P11" s="15">
        <f>IF(F11=0,"-",(K11-F11)/F11)</f>
        <v>-0.15</v>
      </c>
      <c r="Q11" s="15">
        <f>IF(G11=0,"-",(L11-G11)/G11)</f>
        <v>0.23076923076923078</v>
      </c>
    </row>
    <row r="12" spans="2:17" ht="20.100000000000001" customHeight="1" thickBot="1" x14ac:dyDescent="0.25">
      <c r="B12" s="6" t="s">
        <v>3</v>
      </c>
      <c r="C12" s="12">
        <v>156</v>
      </c>
      <c r="D12" s="12">
        <v>104</v>
      </c>
      <c r="E12" s="12">
        <v>43</v>
      </c>
      <c r="F12" s="12">
        <v>7</v>
      </c>
      <c r="G12" s="12">
        <v>2</v>
      </c>
      <c r="H12" s="12">
        <v>164</v>
      </c>
      <c r="I12" s="12">
        <v>85</v>
      </c>
      <c r="J12" s="12">
        <v>53</v>
      </c>
      <c r="K12" s="12">
        <v>20</v>
      </c>
      <c r="L12" s="12">
        <v>6</v>
      </c>
      <c r="M12" s="15">
        <f t="shared" ref="M12:Q28" si="0">IF(C12=0,"-",(H12-C12)/C12)</f>
        <v>5.128205128205128E-2</v>
      </c>
      <c r="N12" s="15">
        <f t="shared" si="0"/>
        <v>-0.18269230769230768</v>
      </c>
      <c r="O12" s="15">
        <f t="shared" si="0"/>
        <v>0.23255813953488372</v>
      </c>
      <c r="P12" s="15">
        <f t="shared" si="0"/>
        <v>1.8571428571428572</v>
      </c>
      <c r="Q12" s="15">
        <f t="shared" si="0"/>
        <v>2</v>
      </c>
    </row>
    <row r="13" spans="2:17" ht="20.100000000000001" customHeight="1" thickBot="1" x14ac:dyDescent="0.25">
      <c r="B13" s="6" t="s">
        <v>4</v>
      </c>
      <c r="C13" s="12">
        <v>133</v>
      </c>
      <c r="D13" s="12">
        <v>102</v>
      </c>
      <c r="E13" s="12">
        <v>19</v>
      </c>
      <c r="F13" s="12">
        <v>12</v>
      </c>
      <c r="G13" s="12">
        <v>0</v>
      </c>
      <c r="H13" s="12">
        <v>118</v>
      </c>
      <c r="I13" s="12">
        <v>91</v>
      </c>
      <c r="J13" s="12">
        <v>23</v>
      </c>
      <c r="K13" s="12">
        <v>4</v>
      </c>
      <c r="L13" s="12">
        <v>0</v>
      </c>
      <c r="M13" s="15">
        <f t="shared" si="0"/>
        <v>-0.11278195488721804</v>
      </c>
      <c r="N13" s="15">
        <f t="shared" si="0"/>
        <v>-0.10784313725490197</v>
      </c>
      <c r="O13" s="15">
        <f t="shared" si="0"/>
        <v>0.21052631578947367</v>
      </c>
      <c r="P13" s="15">
        <f t="shared" si="0"/>
        <v>-0.66666666666666663</v>
      </c>
      <c r="Q13" s="15" t="str">
        <f t="shared" si="0"/>
        <v>-</v>
      </c>
    </row>
    <row r="14" spans="2:17" ht="20.100000000000001" customHeight="1" thickBot="1" x14ac:dyDescent="0.25">
      <c r="B14" s="6" t="s">
        <v>5</v>
      </c>
      <c r="C14" s="12">
        <v>315</v>
      </c>
      <c r="D14" s="12">
        <v>186</v>
      </c>
      <c r="E14" s="12">
        <v>119</v>
      </c>
      <c r="F14" s="12">
        <v>6</v>
      </c>
      <c r="G14" s="12">
        <v>4</v>
      </c>
      <c r="H14" s="12">
        <v>249</v>
      </c>
      <c r="I14" s="12">
        <v>143</v>
      </c>
      <c r="J14" s="12">
        <v>96</v>
      </c>
      <c r="K14" s="12">
        <v>8</v>
      </c>
      <c r="L14" s="12">
        <v>2</v>
      </c>
      <c r="M14" s="15">
        <f t="shared" si="0"/>
        <v>-0.20952380952380953</v>
      </c>
      <c r="N14" s="15">
        <f t="shared" si="0"/>
        <v>-0.23118279569892472</v>
      </c>
      <c r="O14" s="15">
        <f t="shared" si="0"/>
        <v>-0.19327731092436976</v>
      </c>
      <c r="P14" s="15">
        <f t="shared" si="0"/>
        <v>0.33333333333333331</v>
      </c>
      <c r="Q14" s="15">
        <f t="shared" si="0"/>
        <v>-0.5</v>
      </c>
    </row>
    <row r="15" spans="2:17" ht="20.100000000000001" customHeight="1" thickBot="1" x14ac:dyDescent="0.25">
      <c r="B15" s="6" t="s">
        <v>6</v>
      </c>
      <c r="C15" s="12">
        <v>717</v>
      </c>
      <c r="D15" s="12">
        <v>568</v>
      </c>
      <c r="E15" s="12">
        <v>87</v>
      </c>
      <c r="F15" s="12">
        <v>54</v>
      </c>
      <c r="G15" s="12">
        <v>8</v>
      </c>
      <c r="H15" s="12">
        <v>732</v>
      </c>
      <c r="I15" s="12">
        <v>542</v>
      </c>
      <c r="J15" s="12">
        <v>135</v>
      </c>
      <c r="K15" s="12">
        <v>50</v>
      </c>
      <c r="L15" s="12">
        <v>5</v>
      </c>
      <c r="M15" s="15">
        <f t="shared" si="0"/>
        <v>2.0920502092050208E-2</v>
      </c>
      <c r="N15" s="15">
        <f t="shared" si="0"/>
        <v>-4.5774647887323945E-2</v>
      </c>
      <c r="O15" s="15">
        <f t="shared" si="0"/>
        <v>0.55172413793103448</v>
      </c>
      <c r="P15" s="15">
        <f t="shared" si="0"/>
        <v>-7.407407407407407E-2</v>
      </c>
      <c r="Q15" s="15">
        <f t="shared" si="0"/>
        <v>-0.375</v>
      </c>
    </row>
    <row r="16" spans="2:17" ht="20.100000000000001" customHeight="1" thickBot="1" x14ac:dyDescent="0.25">
      <c r="B16" s="6" t="s">
        <v>7</v>
      </c>
      <c r="C16" s="12">
        <v>71</v>
      </c>
      <c r="D16" s="12">
        <v>50</v>
      </c>
      <c r="E16" s="12">
        <v>13</v>
      </c>
      <c r="F16" s="12">
        <v>7</v>
      </c>
      <c r="G16" s="12">
        <v>1</v>
      </c>
      <c r="H16" s="12">
        <v>77</v>
      </c>
      <c r="I16" s="12">
        <v>58</v>
      </c>
      <c r="J16" s="12">
        <v>13</v>
      </c>
      <c r="K16" s="12">
        <v>6</v>
      </c>
      <c r="L16" s="12">
        <v>0</v>
      </c>
      <c r="M16" s="15">
        <f t="shared" si="0"/>
        <v>8.4507042253521125E-2</v>
      </c>
      <c r="N16" s="15">
        <f t="shared" si="0"/>
        <v>0.16</v>
      </c>
      <c r="O16" s="15">
        <f t="shared" si="0"/>
        <v>0</v>
      </c>
      <c r="P16" s="15">
        <f t="shared" si="0"/>
        <v>-0.14285714285714285</v>
      </c>
      <c r="Q16" s="15">
        <f t="shared" si="0"/>
        <v>-1</v>
      </c>
    </row>
    <row r="17" spans="2:17" ht="20.100000000000001" customHeight="1" thickBot="1" x14ac:dyDescent="0.25">
      <c r="B17" s="6" t="s">
        <v>8</v>
      </c>
      <c r="C17" s="12">
        <v>140</v>
      </c>
      <c r="D17" s="12">
        <v>99</v>
      </c>
      <c r="E17" s="12">
        <v>25</v>
      </c>
      <c r="F17" s="12">
        <v>16</v>
      </c>
      <c r="G17" s="12">
        <v>0</v>
      </c>
      <c r="H17" s="12">
        <v>126</v>
      </c>
      <c r="I17" s="12">
        <v>89</v>
      </c>
      <c r="J17" s="12">
        <v>21</v>
      </c>
      <c r="K17" s="12">
        <v>15</v>
      </c>
      <c r="L17" s="12">
        <v>1</v>
      </c>
      <c r="M17" s="15">
        <f t="shared" si="0"/>
        <v>-0.1</v>
      </c>
      <c r="N17" s="15">
        <f t="shared" si="0"/>
        <v>-0.10101010101010101</v>
      </c>
      <c r="O17" s="15">
        <f t="shared" si="0"/>
        <v>-0.16</v>
      </c>
      <c r="P17" s="15">
        <f t="shared" si="0"/>
        <v>-6.25E-2</v>
      </c>
      <c r="Q17" s="15" t="str">
        <f t="shared" si="0"/>
        <v>-</v>
      </c>
    </row>
    <row r="18" spans="2:17" ht="20.100000000000001" customHeight="1" thickBot="1" x14ac:dyDescent="0.25">
      <c r="B18" s="6" t="s">
        <v>9</v>
      </c>
      <c r="C18" s="12">
        <v>239</v>
      </c>
      <c r="D18" s="12">
        <v>169</v>
      </c>
      <c r="E18" s="12">
        <v>51</v>
      </c>
      <c r="F18" s="12">
        <v>18</v>
      </c>
      <c r="G18" s="12">
        <v>1</v>
      </c>
      <c r="H18" s="12">
        <v>236</v>
      </c>
      <c r="I18" s="12">
        <v>134</v>
      </c>
      <c r="J18" s="12">
        <v>76</v>
      </c>
      <c r="K18" s="12">
        <v>19</v>
      </c>
      <c r="L18" s="12">
        <v>7</v>
      </c>
      <c r="M18" s="15">
        <f t="shared" si="0"/>
        <v>-1.2552301255230125E-2</v>
      </c>
      <c r="N18" s="15">
        <f t="shared" si="0"/>
        <v>-0.20710059171597633</v>
      </c>
      <c r="O18" s="15">
        <f t="shared" si="0"/>
        <v>0.49019607843137253</v>
      </c>
      <c r="P18" s="15">
        <f t="shared" si="0"/>
        <v>5.5555555555555552E-2</v>
      </c>
      <c r="Q18" s="15">
        <f t="shared" si="0"/>
        <v>6</v>
      </c>
    </row>
    <row r="19" spans="2:17" ht="20.100000000000001" customHeight="1" thickBot="1" x14ac:dyDescent="0.25">
      <c r="B19" s="6" t="s">
        <v>10</v>
      </c>
      <c r="C19" s="12">
        <v>431</v>
      </c>
      <c r="D19" s="12">
        <v>241</v>
      </c>
      <c r="E19" s="12">
        <v>141</v>
      </c>
      <c r="F19" s="12">
        <v>38</v>
      </c>
      <c r="G19" s="12">
        <v>11</v>
      </c>
      <c r="H19" s="12">
        <v>448</v>
      </c>
      <c r="I19" s="12">
        <v>235</v>
      </c>
      <c r="J19" s="12">
        <v>160</v>
      </c>
      <c r="K19" s="12">
        <v>44</v>
      </c>
      <c r="L19" s="12">
        <v>9</v>
      </c>
      <c r="M19" s="15">
        <f t="shared" si="0"/>
        <v>3.9443155452436193E-2</v>
      </c>
      <c r="N19" s="15">
        <f t="shared" si="0"/>
        <v>-2.4896265560165973E-2</v>
      </c>
      <c r="O19" s="15">
        <f t="shared" si="0"/>
        <v>0.13475177304964539</v>
      </c>
      <c r="P19" s="15">
        <f t="shared" si="0"/>
        <v>0.15789473684210525</v>
      </c>
      <c r="Q19" s="15">
        <f t="shared" si="0"/>
        <v>-0.18181818181818182</v>
      </c>
    </row>
    <row r="20" spans="2:17" ht="20.100000000000001" customHeight="1" thickBot="1" x14ac:dyDescent="0.25">
      <c r="B20" s="6" t="s">
        <v>11</v>
      </c>
      <c r="C20" s="12">
        <v>903</v>
      </c>
      <c r="D20" s="12">
        <v>529</v>
      </c>
      <c r="E20" s="12">
        <v>308</v>
      </c>
      <c r="F20" s="12">
        <v>55</v>
      </c>
      <c r="G20" s="12">
        <v>11</v>
      </c>
      <c r="H20" s="12">
        <v>944</v>
      </c>
      <c r="I20" s="12">
        <v>558</v>
      </c>
      <c r="J20" s="12">
        <v>281</v>
      </c>
      <c r="K20" s="12">
        <v>86</v>
      </c>
      <c r="L20" s="12">
        <v>19</v>
      </c>
      <c r="M20" s="15">
        <f t="shared" si="0"/>
        <v>4.5404208194905871E-2</v>
      </c>
      <c r="N20" s="15">
        <f t="shared" si="0"/>
        <v>5.4820415879017016E-2</v>
      </c>
      <c r="O20" s="15">
        <f t="shared" si="0"/>
        <v>-8.7662337662337664E-2</v>
      </c>
      <c r="P20" s="15">
        <f t="shared" si="0"/>
        <v>0.5636363636363636</v>
      </c>
      <c r="Q20" s="15">
        <f t="shared" si="0"/>
        <v>0.72727272727272729</v>
      </c>
    </row>
    <row r="21" spans="2:17" ht="20.100000000000001" customHeight="1" thickBot="1" x14ac:dyDescent="0.25">
      <c r="B21" s="6" t="s">
        <v>12</v>
      </c>
      <c r="C21" s="12">
        <v>154</v>
      </c>
      <c r="D21" s="12">
        <v>137</v>
      </c>
      <c r="E21" s="12">
        <v>10</v>
      </c>
      <c r="F21" s="12">
        <v>7</v>
      </c>
      <c r="G21" s="12">
        <v>0</v>
      </c>
      <c r="H21" s="12">
        <v>133</v>
      </c>
      <c r="I21" s="12">
        <v>120</v>
      </c>
      <c r="J21" s="12">
        <v>7</v>
      </c>
      <c r="K21" s="12">
        <v>6</v>
      </c>
      <c r="L21" s="12">
        <v>0</v>
      </c>
      <c r="M21" s="15">
        <f t="shared" si="0"/>
        <v>-0.13636363636363635</v>
      </c>
      <c r="N21" s="15">
        <f t="shared" si="0"/>
        <v>-0.12408759124087591</v>
      </c>
      <c r="O21" s="15">
        <f t="shared" si="0"/>
        <v>-0.3</v>
      </c>
      <c r="P21" s="15">
        <f t="shared" si="0"/>
        <v>-0.14285714285714285</v>
      </c>
      <c r="Q21" s="15" t="str">
        <f t="shared" si="0"/>
        <v>-</v>
      </c>
    </row>
    <row r="22" spans="2:17" ht="20.100000000000001" customHeight="1" thickBot="1" x14ac:dyDescent="0.25">
      <c r="B22" s="6" t="s">
        <v>13</v>
      </c>
      <c r="C22" s="12">
        <v>223</v>
      </c>
      <c r="D22" s="12">
        <v>172</v>
      </c>
      <c r="E22" s="12">
        <v>19</v>
      </c>
      <c r="F22" s="12">
        <v>27</v>
      </c>
      <c r="G22" s="12">
        <v>5</v>
      </c>
      <c r="H22" s="12">
        <v>233</v>
      </c>
      <c r="I22" s="12">
        <v>184</v>
      </c>
      <c r="J22" s="12">
        <v>21</v>
      </c>
      <c r="K22" s="12">
        <v>24</v>
      </c>
      <c r="L22" s="12">
        <v>4</v>
      </c>
      <c r="M22" s="15">
        <f t="shared" si="0"/>
        <v>4.4843049327354258E-2</v>
      </c>
      <c r="N22" s="15">
        <f t="shared" si="0"/>
        <v>6.9767441860465115E-2</v>
      </c>
      <c r="O22" s="15">
        <f t="shared" si="0"/>
        <v>0.10526315789473684</v>
      </c>
      <c r="P22" s="15">
        <f t="shared" si="0"/>
        <v>-0.1111111111111111</v>
      </c>
      <c r="Q22" s="15">
        <f t="shared" si="0"/>
        <v>-0.2</v>
      </c>
    </row>
    <row r="23" spans="2:17" ht="20.100000000000001" customHeight="1" thickBot="1" x14ac:dyDescent="0.25">
      <c r="B23" s="6" t="s">
        <v>14</v>
      </c>
      <c r="C23" s="12">
        <v>270</v>
      </c>
      <c r="D23" s="12">
        <v>125</v>
      </c>
      <c r="E23" s="12">
        <v>96</v>
      </c>
      <c r="F23" s="12">
        <v>34</v>
      </c>
      <c r="G23" s="12">
        <v>15</v>
      </c>
      <c r="H23" s="12">
        <v>314</v>
      </c>
      <c r="I23" s="12">
        <v>145</v>
      </c>
      <c r="J23" s="12">
        <v>91</v>
      </c>
      <c r="K23" s="12">
        <v>53</v>
      </c>
      <c r="L23" s="12">
        <v>25</v>
      </c>
      <c r="M23" s="15">
        <f t="shared" si="0"/>
        <v>0.16296296296296298</v>
      </c>
      <c r="N23" s="15">
        <f t="shared" si="0"/>
        <v>0.16</v>
      </c>
      <c r="O23" s="15">
        <f t="shared" si="0"/>
        <v>-5.2083333333333336E-2</v>
      </c>
      <c r="P23" s="15">
        <f t="shared" si="0"/>
        <v>0.55882352941176472</v>
      </c>
      <c r="Q23" s="15">
        <f t="shared" si="0"/>
        <v>0.66666666666666663</v>
      </c>
    </row>
    <row r="24" spans="2:17" ht="20.100000000000001" customHeight="1" thickBot="1" x14ac:dyDescent="0.25">
      <c r="B24" s="6" t="s">
        <v>15</v>
      </c>
      <c r="C24" s="12">
        <v>383</v>
      </c>
      <c r="D24" s="12">
        <v>180</v>
      </c>
      <c r="E24" s="12">
        <v>194</v>
      </c>
      <c r="F24" s="12">
        <v>9</v>
      </c>
      <c r="G24" s="12">
        <v>0</v>
      </c>
      <c r="H24" s="12">
        <v>346</v>
      </c>
      <c r="I24" s="12">
        <v>203</v>
      </c>
      <c r="J24" s="12">
        <v>135</v>
      </c>
      <c r="K24" s="12">
        <v>7</v>
      </c>
      <c r="L24" s="12">
        <v>1</v>
      </c>
      <c r="M24" s="15">
        <f t="shared" si="0"/>
        <v>-9.6605744125326368E-2</v>
      </c>
      <c r="N24" s="15">
        <f t="shared" si="0"/>
        <v>0.12777777777777777</v>
      </c>
      <c r="O24" s="15">
        <f t="shared" si="0"/>
        <v>-0.30412371134020616</v>
      </c>
      <c r="P24" s="15">
        <f t="shared" si="0"/>
        <v>-0.22222222222222221</v>
      </c>
      <c r="Q24" s="15" t="str">
        <f t="shared" si="0"/>
        <v>-</v>
      </c>
    </row>
    <row r="25" spans="2:17" ht="20.100000000000001" customHeight="1" thickBot="1" x14ac:dyDescent="0.25">
      <c r="B25" s="6" t="s">
        <v>16</v>
      </c>
      <c r="C25" s="12">
        <v>54</v>
      </c>
      <c r="D25" s="12">
        <v>29</v>
      </c>
      <c r="E25" s="12">
        <v>23</v>
      </c>
      <c r="F25" s="12">
        <v>2</v>
      </c>
      <c r="G25" s="12">
        <v>0</v>
      </c>
      <c r="H25" s="12">
        <v>40</v>
      </c>
      <c r="I25" s="12">
        <v>20</v>
      </c>
      <c r="J25" s="12">
        <v>14</v>
      </c>
      <c r="K25" s="12">
        <v>3</v>
      </c>
      <c r="L25" s="12">
        <v>3</v>
      </c>
      <c r="M25" s="15">
        <f t="shared" si="0"/>
        <v>-0.25925925925925924</v>
      </c>
      <c r="N25" s="15">
        <f t="shared" si="0"/>
        <v>-0.31034482758620691</v>
      </c>
      <c r="O25" s="15">
        <f t="shared" si="0"/>
        <v>-0.39130434782608697</v>
      </c>
      <c r="P25" s="15">
        <f t="shared" si="0"/>
        <v>0.5</v>
      </c>
      <c r="Q25" s="15" t="str">
        <f t="shared" si="0"/>
        <v>-</v>
      </c>
    </row>
    <row r="26" spans="2:17" ht="20.100000000000001" customHeight="1" thickBot="1" x14ac:dyDescent="0.25">
      <c r="B26" s="7" t="s">
        <v>17</v>
      </c>
      <c r="C26" s="12">
        <v>294</v>
      </c>
      <c r="D26" s="12">
        <v>156</v>
      </c>
      <c r="E26" s="12">
        <v>124</v>
      </c>
      <c r="F26" s="12">
        <v>9</v>
      </c>
      <c r="G26" s="12">
        <v>5</v>
      </c>
      <c r="H26" s="12">
        <v>259</v>
      </c>
      <c r="I26" s="12">
        <v>156</v>
      </c>
      <c r="J26" s="12">
        <v>93</v>
      </c>
      <c r="K26" s="12">
        <v>8</v>
      </c>
      <c r="L26" s="12">
        <v>2</v>
      </c>
      <c r="M26" s="15">
        <f t="shared" si="0"/>
        <v>-0.11904761904761904</v>
      </c>
      <c r="N26" s="15">
        <f t="shared" si="0"/>
        <v>0</v>
      </c>
      <c r="O26" s="15">
        <f t="shared" si="0"/>
        <v>-0.25</v>
      </c>
      <c r="P26" s="15">
        <f t="shared" si="0"/>
        <v>-0.1111111111111111</v>
      </c>
      <c r="Q26" s="15">
        <f t="shared" si="0"/>
        <v>-0.6</v>
      </c>
    </row>
    <row r="27" spans="2:17" ht="20.100000000000001" customHeight="1" thickBot="1" x14ac:dyDescent="0.25">
      <c r="B27" s="8" t="s">
        <v>18</v>
      </c>
      <c r="C27" s="12">
        <v>38</v>
      </c>
      <c r="D27" s="12">
        <v>24</v>
      </c>
      <c r="E27" s="12">
        <v>13</v>
      </c>
      <c r="F27" s="12">
        <v>1</v>
      </c>
      <c r="G27" s="12">
        <v>0</v>
      </c>
      <c r="H27" s="12">
        <v>27</v>
      </c>
      <c r="I27" s="12">
        <v>13</v>
      </c>
      <c r="J27" s="12">
        <v>14</v>
      </c>
      <c r="K27" s="12">
        <v>0</v>
      </c>
      <c r="L27" s="12">
        <v>0</v>
      </c>
      <c r="M27" s="15">
        <f t="shared" si="0"/>
        <v>-0.28947368421052633</v>
      </c>
      <c r="N27" s="15">
        <f t="shared" si="0"/>
        <v>-0.45833333333333331</v>
      </c>
      <c r="O27" s="15">
        <f t="shared" si="0"/>
        <v>7.6923076923076927E-2</v>
      </c>
      <c r="P27" s="15">
        <f t="shared" si="0"/>
        <v>-1</v>
      </c>
      <c r="Q27" s="15" t="str">
        <f t="shared" si="0"/>
        <v>-</v>
      </c>
    </row>
    <row r="28" spans="2:17" ht="20.100000000000001" customHeight="1" thickBot="1" x14ac:dyDescent="0.25">
      <c r="B28" s="9" t="s">
        <v>19</v>
      </c>
      <c r="C28" s="13">
        <f>SUM(C11:C27)</f>
        <v>5780</v>
      </c>
      <c r="D28" s="13">
        <f t="shared" ref="D28:G28" si="1">SUM(D11:D27)</f>
        <v>3753</v>
      </c>
      <c r="E28" s="13">
        <f t="shared" si="1"/>
        <v>1509</v>
      </c>
      <c r="F28" s="13">
        <f t="shared" si="1"/>
        <v>442</v>
      </c>
      <c r="G28" s="13">
        <f t="shared" si="1"/>
        <v>76</v>
      </c>
      <c r="H28" s="13">
        <f>SUM(H11:H27)</f>
        <v>5720</v>
      </c>
      <c r="I28" s="13">
        <f t="shared" ref="I28:L28" si="2">SUM(I11:I27)</f>
        <v>3659</v>
      </c>
      <c r="J28" s="13">
        <f t="shared" si="2"/>
        <v>1489</v>
      </c>
      <c r="K28" s="13">
        <f t="shared" si="2"/>
        <v>472</v>
      </c>
      <c r="L28" s="13">
        <f t="shared" si="2"/>
        <v>100</v>
      </c>
      <c r="M28" s="16">
        <f t="shared" si="0"/>
        <v>-1.0380622837370242E-2</v>
      </c>
      <c r="N28" s="16">
        <f t="shared" si="0"/>
        <v>-2.5046629363176125E-2</v>
      </c>
      <c r="O28" s="16">
        <f t="shared" si="0"/>
        <v>-1.3253810470510271E-2</v>
      </c>
      <c r="P28" s="16">
        <f t="shared" si="0"/>
        <v>6.7873303167420809E-2</v>
      </c>
      <c r="Q28" s="16">
        <f t="shared" si="0"/>
        <v>0.31578947368421051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25" bestFit="1" customWidth="1"/>
    <col min="4" max="5" width="12.5" bestFit="1" customWidth="1"/>
    <col min="6" max="6" width="10.125" bestFit="1" customWidth="1"/>
    <col min="7" max="7" width="12" bestFit="1" customWidth="1"/>
    <col min="8" max="8" width="7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2" t="s">
        <v>119</v>
      </c>
      <c r="D9" s="33"/>
      <c r="E9" s="33"/>
      <c r="F9" s="33"/>
      <c r="G9" s="33"/>
      <c r="H9" s="32" t="s">
        <v>120</v>
      </c>
      <c r="I9" s="33"/>
      <c r="J9" s="33"/>
      <c r="K9" s="33"/>
      <c r="L9" s="33"/>
      <c r="M9" s="32" t="s">
        <v>122</v>
      </c>
      <c r="N9" s="33"/>
      <c r="O9" s="33"/>
      <c r="P9" s="33"/>
      <c r="Q9" s="33"/>
    </row>
    <row r="10" spans="2:17" ht="44.25" customHeight="1" thickBot="1" x14ac:dyDescent="0.25">
      <c r="C10" s="11" t="s">
        <v>33</v>
      </c>
      <c r="D10" s="11" t="s">
        <v>53</v>
      </c>
      <c r="E10" s="11" t="s">
        <v>54</v>
      </c>
      <c r="F10" s="11" t="s">
        <v>46</v>
      </c>
      <c r="G10" s="11" t="s">
        <v>55</v>
      </c>
      <c r="H10" s="11" t="s">
        <v>33</v>
      </c>
      <c r="I10" s="11" t="s">
        <v>53</v>
      </c>
      <c r="J10" s="11" t="s">
        <v>54</v>
      </c>
      <c r="K10" s="11" t="s">
        <v>46</v>
      </c>
      <c r="L10" s="11" t="s">
        <v>55</v>
      </c>
      <c r="M10" s="11" t="s">
        <v>33</v>
      </c>
      <c r="N10" s="11" t="s">
        <v>53</v>
      </c>
      <c r="O10" s="11" t="s">
        <v>54</v>
      </c>
      <c r="P10" s="11" t="s">
        <v>46</v>
      </c>
      <c r="Q10" s="11" t="s">
        <v>55</v>
      </c>
    </row>
    <row r="11" spans="2:17" ht="20.100000000000001" customHeight="1" thickBot="1" x14ac:dyDescent="0.25">
      <c r="B11" s="5" t="s">
        <v>2</v>
      </c>
      <c r="C11" s="24">
        <v>1205</v>
      </c>
      <c r="D11" s="24">
        <v>503</v>
      </c>
      <c r="E11" s="24">
        <v>163</v>
      </c>
      <c r="F11" s="24">
        <v>425</v>
      </c>
      <c r="G11" s="24">
        <v>114</v>
      </c>
      <c r="H11" s="24">
        <v>1030</v>
      </c>
      <c r="I11" s="24">
        <v>489</v>
      </c>
      <c r="J11" s="24">
        <v>118</v>
      </c>
      <c r="K11" s="24">
        <v>324</v>
      </c>
      <c r="L11" s="24">
        <v>99</v>
      </c>
      <c r="M11" s="15">
        <f>IF(C11=0,"-",(H11-C11)/C11)</f>
        <v>-0.14522821576763487</v>
      </c>
      <c r="N11" s="15">
        <f>IF(D11=0,"-",(I11-D11)/D11)</f>
        <v>-2.7833001988071572E-2</v>
      </c>
      <c r="O11" s="15">
        <f>IF(E11=0,"-",(J11-E11)/E11)</f>
        <v>-0.27607361963190186</v>
      </c>
      <c r="P11" s="15">
        <f>IF(F11=0,"-",(K11-F11)/F11)</f>
        <v>-0.23764705882352941</v>
      </c>
      <c r="Q11" s="15">
        <f>IF(G11=0,"-",(L11-G11)/G11)</f>
        <v>-0.13157894736842105</v>
      </c>
    </row>
    <row r="12" spans="2:17" ht="20.100000000000001" customHeight="1" thickBot="1" x14ac:dyDescent="0.25">
      <c r="B12" s="6" t="s">
        <v>3</v>
      </c>
      <c r="C12" s="24">
        <v>170</v>
      </c>
      <c r="D12" s="24">
        <v>62</v>
      </c>
      <c r="E12" s="24">
        <v>49</v>
      </c>
      <c r="F12" s="24">
        <v>37</v>
      </c>
      <c r="G12" s="24">
        <v>22</v>
      </c>
      <c r="H12" s="24">
        <v>161</v>
      </c>
      <c r="I12" s="24">
        <v>69</v>
      </c>
      <c r="J12" s="24">
        <v>50</v>
      </c>
      <c r="K12" s="24">
        <v>25</v>
      </c>
      <c r="L12" s="24">
        <v>17</v>
      </c>
      <c r="M12" s="15">
        <f t="shared" ref="M12:Q28" si="0">IF(C12=0,"-",(H12-C12)/C12)</f>
        <v>-5.2941176470588235E-2</v>
      </c>
      <c r="N12" s="15">
        <f t="shared" si="0"/>
        <v>0.11290322580645161</v>
      </c>
      <c r="O12" s="15">
        <f t="shared" si="0"/>
        <v>2.0408163265306121E-2</v>
      </c>
      <c r="P12" s="15">
        <f t="shared" si="0"/>
        <v>-0.32432432432432434</v>
      </c>
      <c r="Q12" s="15">
        <f t="shared" si="0"/>
        <v>-0.22727272727272727</v>
      </c>
    </row>
    <row r="13" spans="2:17" ht="20.100000000000001" customHeight="1" thickBot="1" x14ac:dyDescent="0.25">
      <c r="B13" s="6" t="s">
        <v>4</v>
      </c>
      <c r="C13" s="24">
        <v>118</v>
      </c>
      <c r="D13" s="24">
        <v>60</v>
      </c>
      <c r="E13" s="24">
        <v>5</v>
      </c>
      <c r="F13" s="24">
        <v>48</v>
      </c>
      <c r="G13" s="24">
        <v>5</v>
      </c>
      <c r="H13" s="24">
        <v>92</v>
      </c>
      <c r="I13" s="24">
        <v>53</v>
      </c>
      <c r="J13" s="24">
        <v>1</v>
      </c>
      <c r="K13" s="24">
        <v>37</v>
      </c>
      <c r="L13" s="24">
        <v>1</v>
      </c>
      <c r="M13" s="15">
        <f t="shared" si="0"/>
        <v>-0.22033898305084745</v>
      </c>
      <c r="N13" s="15">
        <f t="shared" si="0"/>
        <v>-0.11666666666666667</v>
      </c>
      <c r="O13" s="15">
        <f t="shared" si="0"/>
        <v>-0.8</v>
      </c>
      <c r="P13" s="15">
        <f t="shared" si="0"/>
        <v>-0.22916666666666666</v>
      </c>
      <c r="Q13" s="15">
        <f t="shared" si="0"/>
        <v>-0.8</v>
      </c>
    </row>
    <row r="14" spans="2:17" ht="20.100000000000001" customHeight="1" thickBot="1" x14ac:dyDescent="0.25">
      <c r="B14" s="6" t="s">
        <v>5</v>
      </c>
      <c r="C14" s="24">
        <v>242</v>
      </c>
      <c r="D14" s="24">
        <v>114</v>
      </c>
      <c r="E14" s="24">
        <v>56</v>
      </c>
      <c r="F14" s="24">
        <v>44</v>
      </c>
      <c r="G14" s="24">
        <v>28</v>
      </c>
      <c r="H14" s="24">
        <v>177</v>
      </c>
      <c r="I14" s="24">
        <v>93</v>
      </c>
      <c r="J14" s="24">
        <v>45</v>
      </c>
      <c r="K14" s="24">
        <v>24</v>
      </c>
      <c r="L14" s="24">
        <v>15</v>
      </c>
      <c r="M14" s="15">
        <f t="shared" si="0"/>
        <v>-0.26859504132231404</v>
      </c>
      <c r="N14" s="15">
        <f t="shared" si="0"/>
        <v>-0.18421052631578946</v>
      </c>
      <c r="O14" s="15">
        <f t="shared" si="0"/>
        <v>-0.19642857142857142</v>
      </c>
      <c r="P14" s="15">
        <f t="shared" si="0"/>
        <v>-0.45454545454545453</v>
      </c>
      <c r="Q14" s="15">
        <f t="shared" si="0"/>
        <v>-0.4642857142857143</v>
      </c>
    </row>
    <row r="15" spans="2:17" ht="20.100000000000001" customHeight="1" thickBot="1" x14ac:dyDescent="0.25">
      <c r="B15" s="6" t="s">
        <v>6</v>
      </c>
      <c r="C15" s="24">
        <v>215</v>
      </c>
      <c r="D15" s="24">
        <v>102</v>
      </c>
      <c r="E15" s="24">
        <v>20</v>
      </c>
      <c r="F15" s="24">
        <v>74</v>
      </c>
      <c r="G15" s="24">
        <v>19</v>
      </c>
      <c r="H15" s="24">
        <v>213</v>
      </c>
      <c r="I15" s="24">
        <v>100</v>
      </c>
      <c r="J15" s="24">
        <v>29</v>
      </c>
      <c r="K15" s="24">
        <v>67</v>
      </c>
      <c r="L15" s="24">
        <v>17</v>
      </c>
      <c r="M15" s="15">
        <f t="shared" si="0"/>
        <v>-9.3023255813953487E-3</v>
      </c>
      <c r="N15" s="15">
        <f t="shared" si="0"/>
        <v>-1.9607843137254902E-2</v>
      </c>
      <c r="O15" s="15">
        <f t="shared" si="0"/>
        <v>0.45</v>
      </c>
      <c r="P15" s="15">
        <f t="shared" si="0"/>
        <v>-9.45945945945946E-2</v>
      </c>
      <c r="Q15" s="15">
        <f t="shared" si="0"/>
        <v>-0.10526315789473684</v>
      </c>
    </row>
    <row r="16" spans="2:17" ht="20.100000000000001" customHeight="1" thickBot="1" x14ac:dyDescent="0.25">
      <c r="B16" s="6" t="s">
        <v>7</v>
      </c>
      <c r="C16" s="24">
        <v>70</v>
      </c>
      <c r="D16" s="24">
        <v>32</v>
      </c>
      <c r="E16" s="24">
        <v>10</v>
      </c>
      <c r="F16" s="24">
        <v>22</v>
      </c>
      <c r="G16" s="24">
        <v>6</v>
      </c>
      <c r="H16" s="24">
        <v>51</v>
      </c>
      <c r="I16" s="24">
        <v>28</v>
      </c>
      <c r="J16" s="24">
        <v>7</v>
      </c>
      <c r="K16" s="24">
        <v>13</v>
      </c>
      <c r="L16" s="24">
        <v>3</v>
      </c>
      <c r="M16" s="15">
        <f t="shared" si="0"/>
        <v>-0.27142857142857141</v>
      </c>
      <c r="N16" s="15">
        <f t="shared" si="0"/>
        <v>-0.125</v>
      </c>
      <c r="O16" s="15">
        <f t="shared" si="0"/>
        <v>-0.3</v>
      </c>
      <c r="P16" s="15">
        <f t="shared" si="0"/>
        <v>-0.40909090909090912</v>
      </c>
      <c r="Q16" s="15">
        <f t="shared" si="0"/>
        <v>-0.5</v>
      </c>
    </row>
    <row r="17" spans="2:17" ht="20.100000000000001" customHeight="1" thickBot="1" x14ac:dyDescent="0.25">
      <c r="B17" s="6" t="s">
        <v>8</v>
      </c>
      <c r="C17" s="24">
        <v>204</v>
      </c>
      <c r="D17" s="24">
        <v>102</v>
      </c>
      <c r="E17" s="24">
        <v>30</v>
      </c>
      <c r="F17" s="24">
        <v>49</v>
      </c>
      <c r="G17" s="24">
        <v>23</v>
      </c>
      <c r="H17" s="24">
        <v>248</v>
      </c>
      <c r="I17" s="24">
        <v>113</v>
      </c>
      <c r="J17" s="24">
        <v>48</v>
      </c>
      <c r="K17" s="24">
        <v>56</v>
      </c>
      <c r="L17" s="24">
        <v>31</v>
      </c>
      <c r="M17" s="15">
        <f t="shared" si="0"/>
        <v>0.21568627450980393</v>
      </c>
      <c r="N17" s="15">
        <f t="shared" si="0"/>
        <v>0.10784313725490197</v>
      </c>
      <c r="O17" s="15">
        <f t="shared" si="0"/>
        <v>0.6</v>
      </c>
      <c r="P17" s="15">
        <f t="shared" si="0"/>
        <v>0.14285714285714285</v>
      </c>
      <c r="Q17" s="15">
        <f t="shared" si="0"/>
        <v>0.34782608695652173</v>
      </c>
    </row>
    <row r="18" spans="2:17" ht="20.100000000000001" customHeight="1" thickBot="1" x14ac:dyDescent="0.25">
      <c r="B18" s="6" t="s">
        <v>9</v>
      </c>
      <c r="C18" s="24">
        <v>229</v>
      </c>
      <c r="D18" s="24">
        <v>96</v>
      </c>
      <c r="E18" s="24">
        <v>42</v>
      </c>
      <c r="F18" s="24">
        <v>63</v>
      </c>
      <c r="G18" s="24">
        <v>28</v>
      </c>
      <c r="H18" s="24">
        <v>276</v>
      </c>
      <c r="I18" s="24">
        <v>110</v>
      </c>
      <c r="J18" s="24">
        <v>56</v>
      </c>
      <c r="K18" s="24">
        <v>72</v>
      </c>
      <c r="L18" s="24">
        <v>38</v>
      </c>
      <c r="M18" s="15">
        <f t="shared" si="0"/>
        <v>0.20524017467248909</v>
      </c>
      <c r="N18" s="15">
        <f t="shared" si="0"/>
        <v>0.14583333333333334</v>
      </c>
      <c r="O18" s="15">
        <f t="shared" si="0"/>
        <v>0.33333333333333331</v>
      </c>
      <c r="P18" s="15">
        <f t="shared" si="0"/>
        <v>0.14285714285714285</v>
      </c>
      <c r="Q18" s="15">
        <f t="shared" si="0"/>
        <v>0.35714285714285715</v>
      </c>
    </row>
    <row r="19" spans="2:17" ht="20.100000000000001" customHeight="1" thickBot="1" x14ac:dyDescent="0.25">
      <c r="B19" s="6" t="s">
        <v>10</v>
      </c>
      <c r="C19" s="24">
        <v>896</v>
      </c>
      <c r="D19" s="24">
        <v>242</v>
      </c>
      <c r="E19" s="24">
        <v>157</v>
      </c>
      <c r="F19" s="24">
        <v>312</v>
      </c>
      <c r="G19" s="24">
        <v>185</v>
      </c>
      <c r="H19" s="24">
        <v>1146</v>
      </c>
      <c r="I19" s="24">
        <v>346</v>
      </c>
      <c r="J19" s="24">
        <v>259</v>
      </c>
      <c r="K19" s="24">
        <v>334</v>
      </c>
      <c r="L19" s="24">
        <v>207</v>
      </c>
      <c r="M19" s="15">
        <f t="shared" si="0"/>
        <v>0.27901785714285715</v>
      </c>
      <c r="N19" s="15">
        <f t="shared" si="0"/>
        <v>0.42975206611570249</v>
      </c>
      <c r="O19" s="15">
        <f t="shared" si="0"/>
        <v>0.64968152866242035</v>
      </c>
      <c r="P19" s="15">
        <f t="shared" si="0"/>
        <v>7.0512820512820512E-2</v>
      </c>
      <c r="Q19" s="15">
        <f t="shared" si="0"/>
        <v>0.11891891891891893</v>
      </c>
    </row>
    <row r="20" spans="2:17" ht="20.100000000000001" customHeight="1" thickBot="1" x14ac:dyDescent="0.25">
      <c r="B20" s="6" t="s">
        <v>11</v>
      </c>
      <c r="C20" s="24">
        <v>773</v>
      </c>
      <c r="D20" s="24">
        <v>297</v>
      </c>
      <c r="E20" s="24">
        <v>160</v>
      </c>
      <c r="F20" s="24">
        <v>210</v>
      </c>
      <c r="G20" s="24">
        <v>106</v>
      </c>
      <c r="H20" s="24">
        <v>748</v>
      </c>
      <c r="I20" s="24">
        <v>306</v>
      </c>
      <c r="J20" s="24">
        <v>153</v>
      </c>
      <c r="K20" s="24">
        <v>189</v>
      </c>
      <c r="L20" s="24">
        <v>100</v>
      </c>
      <c r="M20" s="15">
        <f t="shared" si="0"/>
        <v>-3.2341526520051747E-2</v>
      </c>
      <c r="N20" s="15">
        <f t="shared" si="0"/>
        <v>3.0303030303030304E-2</v>
      </c>
      <c r="O20" s="15">
        <f t="shared" si="0"/>
        <v>-4.3749999999999997E-2</v>
      </c>
      <c r="P20" s="15">
        <f t="shared" si="0"/>
        <v>-0.1</v>
      </c>
      <c r="Q20" s="15">
        <f t="shared" si="0"/>
        <v>-5.6603773584905662E-2</v>
      </c>
    </row>
    <row r="21" spans="2:17" ht="20.100000000000001" customHeight="1" thickBot="1" x14ac:dyDescent="0.25">
      <c r="B21" s="6" t="s">
        <v>12</v>
      </c>
      <c r="C21" s="24">
        <v>77</v>
      </c>
      <c r="D21" s="24">
        <v>57</v>
      </c>
      <c r="E21" s="24">
        <v>6</v>
      </c>
      <c r="F21" s="24">
        <v>13</v>
      </c>
      <c r="G21" s="24">
        <v>1</v>
      </c>
      <c r="H21" s="24">
        <v>85</v>
      </c>
      <c r="I21" s="24">
        <v>61</v>
      </c>
      <c r="J21" s="24">
        <v>8</v>
      </c>
      <c r="K21" s="24">
        <v>15</v>
      </c>
      <c r="L21" s="24">
        <v>1</v>
      </c>
      <c r="M21" s="15">
        <f t="shared" si="0"/>
        <v>0.1038961038961039</v>
      </c>
      <c r="N21" s="15">
        <f t="shared" si="0"/>
        <v>7.0175438596491224E-2</v>
      </c>
      <c r="O21" s="15">
        <f t="shared" si="0"/>
        <v>0.33333333333333331</v>
      </c>
      <c r="P21" s="15">
        <f t="shared" si="0"/>
        <v>0.15384615384615385</v>
      </c>
      <c r="Q21" s="15">
        <f t="shared" si="0"/>
        <v>0</v>
      </c>
    </row>
    <row r="22" spans="2:17" ht="20.100000000000001" customHeight="1" thickBot="1" x14ac:dyDescent="0.25">
      <c r="B22" s="6" t="s">
        <v>13</v>
      </c>
      <c r="C22" s="24">
        <v>255</v>
      </c>
      <c r="D22" s="24">
        <v>165</v>
      </c>
      <c r="E22" s="24">
        <v>20</v>
      </c>
      <c r="F22" s="24">
        <v>63</v>
      </c>
      <c r="G22" s="24">
        <v>7</v>
      </c>
      <c r="H22" s="24">
        <v>240</v>
      </c>
      <c r="I22" s="24">
        <v>141</v>
      </c>
      <c r="J22" s="24">
        <v>32</v>
      </c>
      <c r="K22" s="24">
        <v>63</v>
      </c>
      <c r="L22" s="24">
        <v>4</v>
      </c>
      <c r="M22" s="15">
        <f t="shared" si="0"/>
        <v>-5.8823529411764705E-2</v>
      </c>
      <c r="N22" s="15">
        <f t="shared" si="0"/>
        <v>-0.14545454545454545</v>
      </c>
      <c r="O22" s="15">
        <f t="shared" si="0"/>
        <v>0.6</v>
      </c>
      <c r="P22" s="15">
        <f t="shared" si="0"/>
        <v>0</v>
      </c>
      <c r="Q22" s="15">
        <f t="shared" si="0"/>
        <v>-0.42857142857142855</v>
      </c>
    </row>
    <row r="23" spans="2:17" ht="20.100000000000001" customHeight="1" thickBot="1" x14ac:dyDescent="0.25">
      <c r="B23" s="6" t="s">
        <v>14</v>
      </c>
      <c r="C23" s="24">
        <v>1005</v>
      </c>
      <c r="D23" s="24">
        <v>313</v>
      </c>
      <c r="E23" s="24">
        <v>241</v>
      </c>
      <c r="F23" s="24">
        <v>264</v>
      </c>
      <c r="G23" s="24">
        <v>187</v>
      </c>
      <c r="H23" s="24">
        <v>882</v>
      </c>
      <c r="I23" s="24">
        <v>263</v>
      </c>
      <c r="J23" s="24">
        <v>218</v>
      </c>
      <c r="K23" s="24">
        <v>238</v>
      </c>
      <c r="L23" s="24">
        <v>163</v>
      </c>
      <c r="M23" s="15">
        <f t="shared" si="0"/>
        <v>-0.12238805970149254</v>
      </c>
      <c r="N23" s="15">
        <f t="shared" si="0"/>
        <v>-0.15974440894568689</v>
      </c>
      <c r="O23" s="15">
        <f t="shared" si="0"/>
        <v>-9.5435684647302899E-2</v>
      </c>
      <c r="P23" s="15">
        <f t="shared" si="0"/>
        <v>-9.8484848484848481E-2</v>
      </c>
      <c r="Q23" s="15">
        <f t="shared" si="0"/>
        <v>-0.12834224598930483</v>
      </c>
    </row>
    <row r="24" spans="2:17" ht="20.100000000000001" customHeight="1" thickBot="1" x14ac:dyDescent="0.25">
      <c r="B24" s="6" t="s">
        <v>15</v>
      </c>
      <c r="C24" s="24">
        <v>142</v>
      </c>
      <c r="D24" s="24">
        <v>47</v>
      </c>
      <c r="E24" s="24">
        <v>40</v>
      </c>
      <c r="F24" s="24">
        <v>29</v>
      </c>
      <c r="G24" s="24">
        <v>26</v>
      </c>
      <c r="H24" s="24">
        <v>217</v>
      </c>
      <c r="I24" s="24">
        <v>67</v>
      </c>
      <c r="J24" s="24">
        <v>55</v>
      </c>
      <c r="K24" s="24">
        <v>55</v>
      </c>
      <c r="L24" s="24">
        <v>40</v>
      </c>
      <c r="M24" s="15">
        <f t="shared" si="0"/>
        <v>0.528169014084507</v>
      </c>
      <c r="N24" s="15">
        <f t="shared" si="0"/>
        <v>0.42553191489361702</v>
      </c>
      <c r="O24" s="15">
        <f t="shared" si="0"/>
        <v>0.375</v>
      </c>
      <c r="P24" s="15">
        <f t="shared" si="0"/>
        <v>0.89655172413793105</v>
      </c>
      <c r="Q24" s="15">
        <f t="shared" si="0"/>
        <v>0.53846153846153844</v>
      </c>
    </row>
    <row r="25" spans="2:17" ht="20.100000000000001" customHeight="1" thickBot="1" x14ac:dyDescent="0.25">
      <c r="B25" s="6" t="s">
        <v>16</v>
      </c>
      <c r="C25" s="24">
        <v>51</v>
      </c>
      <c r="D25" s="24">
        <v>23</v>
      </c>
      <c r="E25" s="24">
        <v>17</v>
      </c>
      <c r="F25" s="24">
        <v>6</v>
      </c>
      <c r="G25" s="24">
        <v>5</v>
      </c>
      <c r="H25" s="24">
        <v>55</v>
      </c>
      <c r="I25" s="24">
        <v>18</v>
      </c>
      <c r="J25" s="24">
        <v>23</v>
      </c>
      <c r="K25" s="24">
        <v>6</v>
      </c>
      <c r="L25" s="24">
        <v>8</v>
      </c>
      <c r="M25" s="15">
        <f t="shared" si="0"/>
        <v>7.8431372549019607E-2</v>
      </c>
      <c r="N25" s="15">
        <f t="shared" si="0"/>
        <v>-0.21739130434782608</v>
      </c>
      <c r="O25" s="15">
        <f t="shared" si="0"/>
        <v>0.35294117647058826</v>
      </c>
      <c r="P25" s="15">
        <f t="shared" si="0"/>
        <v>0</v>
      </c>
      <c r="Q25" s="15">
        <f t="shared" si="0"/>
        <v>0.6</v>
      </c>
    </row>
    <row r="26" spans="2:17" ht="20.100000000000001" customHeight="1" thickBot="1" x14ac:dyDescent="0.25">
      <c r="B26" s="7" t="s">
        <v>17</v>
      </c>
      <c r="C26" s="24">
        <v>229</v>
      </c>
      <c r="D26" s="24">
        <v>102</v>
      </c>
      <c r="E26" s="24">
        <v>66</v>
      </c>
      <c r="F26" s="24">
        <v>37</v>
      </c>
      <c r="G26" s="24">
        <v>24</v>
      </c>
      <c r="H26" s="24">
        <v>221</v>
      </c>
      <c r="I26" s="24">
        <v>87</v>
      </c>
      <c r="J26" s="24">
        <v>52</v>
      </c>
      <c r="K26" s="24">
        <v>51</v>
      </c>
      <c r="L26" s="24">
        <v>31</v>
      </c>
      <c r="M26" s="15">
        <f t="shared" si="0"/>
        <v>-3.4934497816593885E-2</v>
      </c>
      <c r="N26" s="15">
        <f t="shared" si="0"/>
        <v>-0.14705882352941177</v>
      </c>
      <c r="O26" s="15">
        <f t="shared" si="0"/>
        <v>-0.21212121212121213</v>
      </c>
      <c r="P26" s="15">
        <f t="shared" si="0"/>
        <v>0.3783783783783784</v>
      </c>
      <c r="Q26" s="15">
        <f t="shared" si="0"/>
        <v>0.29166666666666669</v>
      </c>
    </row>
    <row r="27" spans="2:17" ht="20.100000000000001" customHeight="1" thickBot="1" x14ac:dyDescent="0.25">
      <c r="B27" s="8" t="s">
        <v>18</v>
      </c>
      <c r="C27" s="24">
        <v>31</v>
      </c>
      <c r="D27" s="24">
        <v>12</v>
      </c>
      <c r="E27" s="24">
        <v>9</v>
      </c>
      <c r="F27" s="24">
        <v>8</v>
      </c>
      <c r="G27" s="24">
        <v>2</v>
      </c>
      <c r="H27" s="24">
        <v>31</v>
      </c>
      <c r="I27" s="24">
        <v>14</v>
      </c>
      <c r="J27" s="24">
        <v>4</v>
      </c>
      <c r="K27" s="24">
        <v>9</v>
      </c>
      <c r="L27" s="24">
        <v>4</v>
      </c>
      <c r="M27" s="15">
        <f t="shared" si="0"/>
        <v>0</v>
      </c>
      <c r="N27" s="15">
        <f t="shared" si="0"/>
        <v>0.16666666666666666</v>
      </c>
      <c r="O27" s="15">
        <f t="shared" si="0"/>
        <v>-0.55555555555555558</v>
      </c>
      <c r="P27" s="15">
        <f t="shared" si="0"/>
        <v>0.125</v>
      </c>
      <c r="Q27" s="15">
        <f t="shared" si="0"/>
        <v>1</v>
      </c>
    </row>
    <row r="28" spans="2:17" ht="20.100000000000001" customHeight="1" thickBot="1" x14ac:dyDescent="0.25">
      <c r="B28" s="9" t="s">
        <v>19</v>
      </c>
      <c r="C28" s="13">
        <f>SUM(C11:C27)</f>
        <v>5912</v>
      </c>
      <c r="D28" s="13">
        <f t="shared" ref="D28:G28" si="1">SUM(D11:D27)</f>
        <v>2329</v>
      </c>
      <c r="E28" s="13">
        <f t="shared" si="1"/>
        <v>1091</v>
      </c>
      <c r="F28" s="13">
        <f t="shared" si="1"/>
        <v>1704</v>
      </c>
      <c r="G28" s="13">
        <f t="shared" si="1"/>
        <v>788</v>
      </c>
      <c r="H28" s="13">
        <f>SUM(H11:H27)</f>
        <v>5873</v>
      </c>
      <c r="I28" s="13">
        <f t="shared" ref="I28:L28" si="2">SUM(I11:I27)</f>
        <v>2358</v>
      </c>
      <c r="J28" s="13">
        <f t="shared" si="2"/>
        <v>1158</v>
      </c>
      <c r="K28" s="13">
        <f t="shared" si="2"/>
        <v>1578</v>
      </c>
      <c r="L28" s="13">
        <f t="shared" si="2"/>
        <v>779</v>
      </c>
      <c r="M28" s="16">
        <f t="shared" si="0"/>
        <v>-6.5967523680649526E-3</v>
      </c>
      <c r="N28" s="16">
        <f t="shared" si="0"/>
        <v>1.24516960068699E-2</v>
      </c>
      <c r="O28" s="16">
        <f t="shared" si="0"/>
        <v>6.1411549037580199E-2</v>
      </c>
      <c r="P28" s="16">
        <f t="shared" si="0"/>
        <v>-7.3943661971830985E-2</v>
      </c>
      <c r="Q28" s="16">
        <f t="shared" si="0"/>
        <v>-1.1421319796954314E-2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75" customWidth="1"/>
    <col min="4" max="4" width="14.125" bestFit="1" customWidth="1"/>
    <col min="5" max="5" width="16.5" customWidth="1"/>
    <col min="6" max="6" width="13.875" bestFit="1" customWidth="1"/>
    <col min="7" max="7" width="16" customWidth="1"/>
    <col min="8" max="8" width="14.125" bestFit="1" customWidth="1"/>
    <col min="9" max="9" width="16.125" customWidth="1"/>
    <col min="10" max="10" width="13.875" bestFit="1" customWidth="1"/>
    <col min="11" max="11" width="16.125" customWidth="1"/>
    <col min="12" max="12" width="14.125" bestFit="1" customWidth="1"/>
    <col min="13" max="13" width="16.125" customWidth="1"/>
    <col min="14" max="14" width="13.87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 t="s">
        <v>119</v>
      </c>
      <c r="D9" s="33"/>
      <c r="E9" s="33"/>
      <c r="F9" s="33"/>
      <c r="G9" s="32" t="s">
        <v>120</v>
      </c>
      <c r="H9" s="33"/>
      <c r="I9" s="33"/>
      <c r="J9" s="33"/>
      <c r="K9" s="32" t="s">
        <v>122</v>
      </c>
      <c r="L9" s="33"/>
      <c r="M9" s="33"/>
      <c r="N9" s="33"/>
    </row>
    <row r="10" spans="2:14" ht="44.25" customHeight="1" thickBot="1" x14ac:dyDescent="0.25">
      <c r="C10" s="11" t="s">
        <v>57</v>
      </c>
      <c r="D10" s="11" t="s">
        <v>58</v>
      </c>
      <c r="E10" s="11" t="s">
        <v>59</v>
      </c>
      <c r="F10" s="11" t="s">
        <v>60</v>
      </c>
      <c r="G10" s="11" t="s">
        <v>57</v>
      </c>
      <c r="H10" s="11" t="s">
        <v>58</v>
      </c>
      <c r="I10" s="11" t="s">
        <v>59</v>
      </c>
      <c r="J10" s="11" t="s">
        <v>60</v>
      </c>
      <c r="K10" s="11" t="s">
        <v>57</v>
      </c>
      <c r="L10" s="11" t="s">
        <v>58</v>
      </c>
      <c r="M10" s="11" t="s">
        <v>59</v>
      </c>
      <c r="N10" s="11" t="s">
        <v>60</v>
      </c>
    </row>
    <row r="11" spans="2:14" ht="20.100000000000001" customHeight="1" thickBot="1" x14ac:dyDescent="0.25">
      <c r="B11" s="5" t="s">
        <v>2</v>
      </c>
      <c r="C11" s="12">
        <f>SUM(D11:E11)</f>
        <v>657</v>
      </c>
      <c r="D11" s="24">
        <v>366</v>
      </c>
      <c r="E11" s="24">
        <v>291</v>
      </c>
      <c r="F11" s="24">
        <v>529</v>
      </c>
      <c r="G11" s="12">
        <f>SUM(H11:I11)</f>
        <v>603</v>
      </c>
      <c r="H11" s="24">
        <v>372</v>
      </c>
      <c r="I11" s="24">
        <v>231</v>
      </c>
      <c r="J11" s="24">
        <v>420</v>
      </c>
      <c r="K11" s="15">
        <f>IF(C11=0,"-",(G11-C11)/C11)</f>
        <v>-8.2191780821917804E-2</v>
      </c>
      <c r="L11" s="15">
        <f>IF(D11=0,"-",(H11-D11)/D11)</f>
        <v>1.6393442622950821E-2</v>
      </c>
      <c r="M11" s="15">
        <f>IF(E11=0,"-",(I11-E11)/E11)</f>
        <v>-0.20618556701030927</v>
      </c>
      <c r="N11" s="15">
        <f>IF(F11=0,"-",(J11-F11)/F11)</f>
        <v>-0.20604914933837429</v>
      </c>
    </row>
    <row r="12" spans="2:14" ht="20.100000000000001" customHeight="1" thickBot="1" x14ac:dyDescent="0.25">
      <c r="B12" s="6" t="s">
        <v>3</v>
      </c>
      <c r="C12" s="12">
        <f t="shared" ref="C12:C27" si="0">SUM(D12:E12)</f>
        <v>111</v>
      </c>
      <c r="D12" s="24">
        <v>65</v>
      </c>
      <c r="E12" s="24">
        <v>46</v>
      </c>
      <c r="F12" s="24">
        <v>59</v>
      </c>
      <c r="G12" s="12">
        <f t="shared" ref="G12:G27" si="1">SUM(H12:I12)</f>
        <v>119</v>
      </c>
      <c r="H12" s="24">
        <v>73</v>
      </c>
      <c r="I12" s="24">
        <v>46</v>
      </c>
      <c r="J12" s="24">
        <v>42</v>
      </c>
      <c r="K12" s="15">
        <f t="shared" ref="K12:N28" si="2">IF(C12=0,"-",(G12-C12)/C12)</f>
        <v>7.2072072072072071E-2</v>
      </c>
      <c r="L12" s="15">
        <f t="shared" si="2"/>
        <v>0.12307692307692308</v>
      </c>
      <c r="M12" s="15">
        <f t="shared" si="2"/>
        <v>0</v>
      </c>
      <c r="N12" s="15">
        <f t="shared" si="2"/>
        <v>-0.28813559322033899</v>
      </c>
    </row>
    <row r="13" spans="2:14" ht="20.100000000000001" customHeight="1" thickBot="1" x14ac:dyDescent="0.25">
      <c r="B13" s="6" t="s">
        <v>4</v>
      </c>
      <c r="C13" s="12">
        <f t="shared" si="0"/>
        <v>64</v>
      </c>
      <c r="D13" s="24">
        <v>38</v>
      </c>
      <c r="E13" s="24">
        <v>26</v>
      </c>
      <c r="F13" s="24">
        <v>52</v>
      </c>
      <c r="G13" s="12">
        <f t="shared" si="1"/>
        <v>54</v>
      </c>
      <c r="H13" s="24">
        <v>31</v>
      </c>
      <c r="I13" s="24">
        <v>23</v>
      </c>
      <c r="J13" s="24">
        <v>38</v>
      </c>
      <c r="K13" s="15">
        <f t="shared" si="2"/>
        <v>-0.15625</v>
      </c>
      <c r="L13" s="15">
        <f t="shared" si="2"/>
        <v>-0.18421052631578946</v>
      </c>
      <c r="M13" s="15">
        <f t="shared" si="2"/>
        <v>-0.11538461538461539</v>
      </c>
      <c r="N13" s="15">
        <f t="shared" si="2"/>
        <v>-0.26923076923076922</v>
      </c>
    </row>
    <row r="14" spans="2:14" ht="20.100000000000001" customHeight="1" thickBot="1" x14ac:dyDescent="0.25">
      <c r="B14" s="6" t="s">
        <v>5</v>
      </c>
      <c r="C14" s="12">
        <f t="shared" si="0"/>
        <v>170</v>
      </c>
      <c r="D14" s="24">
        <v>125</v>
      </c>
      <c r="E14" s="24">
        <v>45</v>
      </c>
      <c r="F14" s="24">
        <v>72</v>
      </c>
      <c r="G14" s="12">
        <f t="shared" si="1"/>
        <v>138</v>
      </c>
      <c r="H14" s="24">
        <v>110</v>
      </c>
      <c r="I14" s="24">
        <v>28</v>
      </c>
      <c r="J14" s="24">
        <v>38</v>
      </c>
      <c r="K14" s="15">
        <f t="shared" si="2"/>
        <v>-0.18823529411764706</v>
      </c>
      <c r="L14" s="15">
        <f t="shared" si="2"/>
        <v>-0.12</v>
      </c>
      <c r="M14" s="15">
        <f t="shared" si="2"/>
        <v>-0.37777777777777777</v>
      </c>
      <c r="N14" s="15">
        <f t="shared" si="2"/>
        <v>-0.47222222222222221</v>
      </c>
    </row>
    <row r="15" spans="2:14" ht="20.100000000000001" customHeight="1" thickBot="1" x14ac:dyDescent="0.25">
      <c r="B15" s="6" t="s">
        <v>6</v>
      </c>
      <c r="C15" s="12">
        <f t="shared" si="0"/>
        <v>121</v>
      </c>
      <c r="D15" s="24">
        <v>76</v>
      </c>
      <c r="E15" s="24">
        <v>45</v>
      </c>
      <c r="F15" s="24">
        <v>91</v>
      </c>
      <c r="G15" s="12">
        <f t="shared" si="1"/>
        <v>129</v>
      </c>
      <c r="H15" s="24">
        <v>69</v>
      </c>
      <c r="I15" s="24">
        <v>60</v>
      </c>
      <c r="J15" s="24">
        <v>83</v>
      </c>
      <c r="K15" s="15">
        <f t="shared" si="2"/>
        <v>6.6115702479338845E-2</v>
      </c>
      <c r="L15" s="15">
        <f t="shared" si="2"/>
        <v>-9.2105263157894732E-2</v>
      </c>
      <c r="M15" s="15">
        <f t="shared" si="2"/>
        <v>0.33333333333333331</v>
      </c>
      <c r="N15" s="15">
        <f t="shared" si="2"/>
        <v>-8.7912087912087919E-2</v>
      </c>
    </row>
    <row r="16" spans="2:14" ht="20.100000000000001" customHeight="1" thickBot="1" x14ac:dyDescent="0.25">
      <c r="B16" s="6" t="s">
        <v>7</v>
      </c>
      <c r="C16" s="12">
        <f t="shared" si="0"/>
        <v>42</v>
      </c>
      <c r="D16" s="24">
        <v>18</v>
      </c>
      <c r="E16" s="24">
        <v>24</v>
      </c>
      <c r="F16" s="24">
        <v>28</v>
      </c>
      <c r="G16" s="12">
        <f t="shared" si="1"/>
        <v>35</v>
      </c>
      <c r="H16" s="24">
        <v>20</v>
      </c>
      <c r="I16" s="24">
        <v>15</v>
      </c>
      <c r="J16" s="24">
        <v>16</v>
      </c>
      <c r="K16" s="15">
        <f t="shared" si="2"/>
        <v>-0.16666666666666666</v>
      </c>
      <c r="L16" s="15">
        <f t="shared" si="2"/>
        <v>0.1111111111111111</v>
      </c>
      <c r="M16" s="15">
        <f t="shared" si="2"/>
        <v>-0.375</v>
      </c>
      <c r="N16" s="15">
        <f t="shared" si="2"/>
        <v>-0.42857142857142855</v>
      </c>
    </row>
    <row r="17" spans="2:14" ht="20.100000000000001" customHeight="1" thickBot="1" x14ac:dyDescent="0.25">
      <c r="B17" s="6" t="s">
        <v>8</v>
      </c>
      <c r="C17" s="12">
        <f t="shared" si="0"/>
        <v>132</v>
      </c>
      <c r="D17" s="24">
        <v>79</v>
      </c>
      <c r="E17" s="24">
        <v>53</v>
      </c>
      <c r="F17" s="24">
        <v>70</v>
      </c>
      <c r="G17" s="12">
        <f t="shared" si="1"/>
        <v>161</v>
      </c>
      <c r="H17" s="24">
        <v>95</v>
      </c>
      <c r="I17" s="24">
        <v>66</v>
      </c>
      <c r="J17" s="24">
        <v>87</v>
      </c>
      <c r="K17" s="15">
        <f t="shared" si="2"/>
        <v>0.2196969696969697</v>
      </c>
      <c r="L17" s="15">
        <f t="shared" si="2"/>
        <v>0.20253164556962025</v>
      </c>
      <c r="M17" s="15">
        <f t="shared" si="2"/>
        <v>0.24528301886792453</v>
      </c>
      <c r="N17" s="15">
        <f t="shared" si="2"/>
        <v>0.24285714285714285</v>
      </c>
    </row>
    <row r="18" spans="2:14" ht="20.100000000000001" customHeight="1" thickBot="1" x14ac:dyDescent="0.25">
      <c r="B18" s="6" t="s">
        <v>9</v>
      </c>
      <c r="C18" s="12">
        <f t="shared" si="0"/>
        <v>132</v>
      </c>
      <c r="D18" s="24">
        <v>54</v>
      </c>
      <c r="E18" s="24">
        <v>78</v>
      </c>
      <c r="F18" s="24">
        <v>89</v>
      </c>
      <c r="G18" s="12">
        <f t="shared" si="1"/>
        <v>165</v>
      </c>
      <c r="H18" s="24">
        <v>79</v>
      </c>
      <c r="I18" s="24">
        <v>86</v>
      </c>
      <c r="J18" s="24">
        <v>104</v>
      </c>
      <c r="K18" s="15">
        <f t="shared" si="2"/>
        <v>0.25</v>
      </c>
      <c r="L18" s="15">
        <f t="shared" si="2"/>
        <v>0.46296296296296297</v>
      </c>
      <c r="M18" s="15">
        <f t="shared" si="2"/>
        <v>0.10256410256410256</v>
      </c>
      <c r="N18" s="15">
        <f t="shared" si="2"/>
        <v>0.16853932584269662</v>
      </c>
    </row>
    <row r="19" spans="2:14" ht="20.100000000000001" customHeight="1" thickBot="1" x14ac:dyDescent="0.25">
      <c r="B19" s="6" t="s">
        <v>10</v>
      </c>
      <c r="C19" s="12">
        <f t="shared" si="0"/>
        <v>398</v>
      </c>
      <c r="D19" s="24">
        <v>211</v>
      </c>
      <c r="E19" s="24">
        <v>187</v>
      </c>
      <c r="F19" s="24">
        <v>486</v>
      </c>
      <c r="G19" s="12">
        <f t="shared" si="1"/>
        <v>592</v>
      </c>
      <c r="H19" s="24">
        <v>298</v>
      </c>
      <c r="I19" s="24">
        <v>294</v>
      </c>
      <c r="J19" s="24">
        <v>535</v>
      </c>
      <c r="K19" s="15">
        <f t="shared" si="2"/>
        <v>0.48743718592964824</v>
      </c>
      <c r="L19" s="15">
        <f t="shared" si="2"/>
        <v>0.41232227488151657</v>
      </c>
      <c r="M19" s="15">
        <f t="shared" si="2"/>
        <v>0.57219251336898391</v>
      </c>
      <c r="N19" s="15">
        <f t="shared" si="2"/>
        <v>0.10082304526748971</v>
      </c>
    </row>
    <row r="20" spans="2:14" ht="20.100000000000001" customHeight="1" thickBot="1" x14ac:dyDescent="0.25">
      <c r="B20" s="6" t="s">
        <v>11</v>
      </c>
      <c r="C20" s="12">
        <f t="shared" si="0"/>
        <v>455</v>
      </c>
      <c r="D20" s="24">
        <v>263</v>
      </c>
      <c r="E20" s="24">
        <v>192</v>
      </c>
      <c r="F20" s="24">
        <v>307</v>
      </c>
      <c r="G20" s="12">
        <f t="shared" si="1"/>
        <v>459</v>
      </c>
      <c r="H20" s="24">
        <v>308</v>
      </c>
      <c r="I20" s="24">
        <v>151</v>
      </c>
      <c r="J20" s="24">
        <v>288</v>
      </c>
      <c r="K20" s="15">
        <f t="shared" si="2"/>
        <v>8.7912087912087912E-3</v>
      </c>
      <c r="L20" s="15">
        <f t="shared" si="2"/>
        <v>0.17110266159695817</v>
      </c>
      <c r="M20" s="15">
        <f t="shared" si="2"/>
        <v>-0.21354166666666666</v>
      </c>
      <c r="N20" s="15">
        <f t="shared" si="2"/>
        <v>-6.1889250814332247E-2</v>
      </c>
    </row>
    <row r="21" spans="2:14" ht="20.100000000000001" customHeight="1" thickBot="1" x14ac:dyDescent="0.25">
      <c r="B21" s="6" t="s">
        <v>12</v>
      </c>
      <c r="C21" s="12">
        <f t="shared" si="0"/>
        <v>62</v>
      </c>
      <c r="D21" s="24">
        <v>49</v>
      </c>
      <c r="E21" s="24">
        <v>13</v>
      </c>
      <c r="F21" s="24">
        <v>13</v>
      </c>
      <c r="G21" s="12">
        <f t="shared" si="1"/>
        <v>69</v>
      </c>
      <c r="H21" s="24">
        <v>43</v>
      </c>
      <c r="I21" s="24">
        <v>26</v>
      </c>
      <c r="J21" s="24">
        <v>16</v>
      </c>
      <c r="K21" s="15">
        <f t="shared" si="2"/>
        <v>0.11290322580645161</v>
      </c>
      <c r="L21" s="15">
        <f t="shared" si="2"/>
        <v>-0.12244897959183673</v>
      </c>
      <c r="M21" s="15">
        <f t="shared" si="2"/>
        <v>1</v>
      </c>
      <c r="N21" s="15">
        <f t="shared" si="2"/>
        <v>0.23076923076923078</v>
      </c>
    </row>
    <row r="22" spans="2:14" ht="20.100000000000001" customHeight="1" thickBot="1" x14ac:dyDescent="0.25">
      <c r="B22" s="6" t="s">
        <v>13</v>
      </c>
      <c r="C22" s="12">
        <f t="shared" si="0"/>
        <v>182</v>
      </c>
      <c r="D22" s="24">
        <v>98</v>
      </c>
      <c r="E22" s="24">
        <v>84</v>
      </c>
      <c r="F22" s="24">
        <v>69</v>
      </c>
      <c r="G22" s="12">
        <f t="shared" si="1"/>
        <v>173</v>
      </c>
      <c r="H22" s="24">
        <v>101</v>
      </c>
      <c r="I22" s="24">
        <v>72</v>
      </c>
      <c r="J22" s="24">
        <v>67</v>
      </c>
      <c r="K22" s="15">
        <f t="shared" si="2"/>
        <v>-4.9450549450549448E-2</v>
      </c>
      <c r="L22" s="15">
        <f t="shared" si="2"/>
        <v>3.0612244897959183E-2</v>
      </c>
      <c r="M22" s="15">
        <f t="shared" si="2"/>
        <v>-0.14285714285714285</v>
      </c>
      <c r="N22" s="15">
        <f t="shared" si="2"/>
        <v>-2.8985507246376812E-2</v>
      </c>
    </row>
    <row r="23" spans="2:14" ht="20.100000000000001" customHeight="1" thickBot="1" x14ac:dyDescent="0.25">
      <c r="B23" s="6" t="s">
        <v>14</v>
      </c>
      <c r="C23" s="12">
        <f t="shared" si="0"/>
        <v>543</v>
      </c>
      <c r="D23" s="24">
        <v>298</v>
      </c>
      <c r="E23" s="24">
        <v>245</v>
      </c>
      <c r="F23" s="24">
        <v>423</v>
      </c>
      <c r="G23" s="12">
        <f t="shared" si="1"/>
        <v>469</v>
      </c>
      <c r="H23" s="24">
        <v>261</v>
      </c>
      <c r="I23" s="24">
        <v>208</v>
      </c>
      <c r="J23" s="24">
        <v>370</v>
      </c>
      <c r="K23" s="15">
        <f t="shared" si="2"/>
        <v>-0.13627992633517497</v>
      </c>
      <c r="L23" s="15">
        <f t="shared" si="2"/>
        <v>-0.12416107382550336</v>
      </c>
      <c r="M23" s="15">
        <f t="shared" si="2"/>
        <v>-0.15102040816326531</v>
      </c>
      <c r="N23" s="15">
        <f t="shared" si="2"/>
        <v>-0.12529550827423167</v>
      </c>
    </row>
    <row r="24" spans="2:14" ht="20.100000000000001" customHeight="1" thickBot="1" x14ac:dyDescent="0.25">
      <c r="B24" s="6" t="s">
        <v>15</v>
      </c>
      <c r="C24" s="12">
        <f t="shared" si="0"/>
        <v>85</v>
      </c>
      <c r="D24" s="24">
        <v>55</v>
      </c>
      <c r="E24" s="24">
        <v>30</v>
      </c>
      <c r="F24" s="24">
        <v>54</v>
      </c>
      <c r="G24" s="12">
        <f t="shared" si="1"/>
        <v>120</v>
      </c>
      <c r="H24" s="24">
        <v>76</v>
      </c>
      <c r="I24" s="24">
        <v>44</v>
      </c>
      <c r="J24" s="24">
        <v>92</v>
      </c>
      <c r="K24" s="15">
        <f t="shared" si="2"/>
        <v>0.41176470588235292</v>
      </c>
      <c r="L24" s="15">
        <f t="shared" si="2"/>
        <v>0.38181818181818183</v>
      </c>
      <c r="M24" s="15">
        <f t="shared" si="2"/>
        <v>0.46666666666666667</v>
      </c>
      <c r="N24" s="15">
        <f t="shared" si="2"/>
        <v>0.70370370370370372</v>
      </c>
    </row>
    <row r="25" spans="2:14" ht="20.100000000000001" customHeight="1" thickBot="1" x14ac:dyDescent="0.25">
      <c r="B25" s="6" t="s">
        <v>16</v>
      </c>
      <c r="C25" s="12">
        <f t="shared" si="0"/>
        <v>40</v>
      </c>
      <c r="D25" s="24">
        <v>24</v>
      </c>
      <c r="E25" s="24">
        <v>16</v>
      </c>
      <c r="F25" s="24">
        <v>11</v>
      </c>
      <c r="G25" s="12">
        <f t="shared" si="1"/>
        <v>41</v>
      </c>
      <c r="H25" s="24">
        <v>30</v>
      </c>
      <c r="I25" s="24">
        <v>11</v>
      </c>
      <c r="J25" s="24">
        <v>14</v>
      </c>
      <c r="K25" s="15">
        <f t="shared" si="2"/>
        <v>2.5000000000000001E-2</v>
      </c>
      <c r="L25" s="15">
        <f t="shared" si="2"/>
        <v>0.25</v>
      </c>
      <c r="M25" s="15">
        <f t="shared" si="2"/>
        <v>-0.3125</v>
      </c>
      <c r="N25" s="15">
        <f t="shared" si="2"/>
        <v>0.27272727272727271</v>
      </c>
    </row>
    <row r="26" spans="2:14" ht="20.100000000000001" customHeight="1" thickBot="1" x14ac:dyDescent="0.25">
      <c r="B26" s="7" t="s">
        <v>17</v>
      </c>
      <c r="C26" s="12">
        <f t="shared" si="0"/>
        <v>168</v>
      </c>
      <c r="D26" s="24">
        <v>97</v>
      </c>
      <c r="E26" s="24">
        <v>71</v>
      </c>
      <c r="F26" s="24">
        <v>61</v>
      </c>
      <c r="G26" s="12">
        <f t="shared" si="1"/>
        <v>139</v>
      </c>
      <c r="H26" s="24">
        <v>92</v>
      </c>
      <c r="I26" s="24">
        <v>47</v>
      </c>
      <c r="J26" s="24">
        <v>78</v>
      </c>
      <c r="K26" s="15">
        <f t="shared" si="2"/>
        <v>-0.17261904761904762</v>
      </c>
      <c r="L26" s="15">
        <f t="shared" si="2"/>
        <v>-5.1546391752577317E-2</v>
      </c>
      <c r="M26" s="15">
        <f t="shared" si="2"/>
        <v>-0.3380281690140845</v>
      </c>
      <c r="N26" s="15">
        <f t="shared" si="2"/>
        <v>0.27868852459016391</v>
      </c>
    </row>
    <row r="27" spans="2:14" ht="20.100000000000001" customHeight="1" thickBot="1" x14ac:dyDescent="0.25">
      <c r="B27" s="8" t="s">
        <v>18</v>
      </c>
      <c r="C27" s="12">
        <f t="shared" si="0"/>
        <v>21</v>
      </c>
      <c r="D27" s="24">
        <v>14</v>
      </c>
      <c r="E27" s="24">
        <v>7</v>
      </c>
      <c r="F27" s="24">
        <v>10</v>
      </c>
      <c r="G27" s="12">
        <f t="shared" si="1"/>
        <v>18</v>
      </c>
      <c r="H27" s="24">
        <v>6</v>
      </c>
      <c r="I27" s="24">
        <v>12</v>
      </c>
      <c r="J27" s="24">
        <v>13</v>
      </c>
      <c r="K27" s="15">
        <f t="shared" si="2"/>
        <v>-0.14285714285714285</v>
      </c>
      <c r="L27" s="15">
        <f t="shared" si="2"/>
        <v>-0.5714285714285714</v>
      </c>
      <c r="M27" s="15">
        <f t="shared" si="2"/>
        <v>0.7142857142857143</v>
      </c>
      <c r="N27" s="15">
        <f t="shared" si="2"/>
        <v>0.3</v>
      </c>
    </row>
    <row r="28" spans="2:14" ht="20.100000000000001" customHeight="1" thickBot="1" x14ac:dyDescent="0.25">
      <c r="B28" s="9" t="s">
        <v>19</v>
      </c>
      <c r="C28" s="13">
        <f>SUM(C11:C27)</f>
        <v>3383</v>
      </c>
      <c r="D28" s="13">
        <f t="shared" ref="D28:F28" si="3">SUM(D11:D27)</f>
        <v>1930</v>
      </c>
      <c r="E28" s="13">
        <f t="shared" si="3"/>
        <v>1453</v>
      </c>
      <c r="F28" s="13">
        <f t="shared" si="3"/>
        <v>2424</v>
      </c>
      <c r="G28" s="13">
        <f>SUM(G11:G27)</f>
        <v>3484</v>
      </c>
      <c r="H28" s="13">
        <f>SUM(H11:H27)</f>
        <v>2064</v>
      </c>
      <c r="I28" s="13">
        <f t="shared" ref="I28:J28" si="4">SUM(I11:I27)</f>
        <v>1420</v>
      </c>
      <c r="J28" s="13">
        <f t="shared" si="4"/>
        <v>2301</v>
      </c>
      <c r="K28" s="16">
        <f t="shared" si="2"/>
        <v>2.9855158143659473E-2</v>
      </c>
      <c r="L28" s="16">
        <f t="shared" si="2"/>
        <v>6.9430051813471505E-2</v>
      </c>
      <c r="M28" s="16">
        <f t="shared" si="2"/>
        <v>-2.2711631108052306E-2</v>
      </c>
      <c r="N28" s="16">
        <f t="shared" si="2"/>
        <v>-5.0742574257425746E-2</v>
      </c>
    </row>
    <row r="29" spans="2:14" x14ac:dyDescent="0.2">
      <c r="D29" s="23"/>
      <c r="E29" s="23"/>
      <c r="F29" s="2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4.25" customWidth="1"/>
    <col min="9" max="9" width="15.625" customWidth="1"/>
    <col min="10" max="10" width="11.375" bestFit="1" customWidth="1"/>
    <col min="11" max="11" width="13.125" bestFit="1" customWidth="1"/>
    <col min="12" max="12" width="15.625" customWidth="1"/>
    <col min="13" max="13" width="11.375" bestFit="1" customWidth="1"/>
    <col min="14" max="14" width="13.12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2" t="s">
        <v>123</v>
      </c>
      <c r="D9" s="33"/>
      <c r="E9" s="33"/>
      <c r="F9" s="32" t="s">
        <v>124</v>
      </c>
      <c r="G9" s="33"/>
      <c r="H9" s="33"/>
      <c r="I9" s="32" t="s">
        <v>125</v>
      </c>
      <c r="J9" s="33"/>
      <c r="K9" s="33"/>
      <c r="L9" s="32" t="s">
        <v>126</v>
      </c>
      <c r="M9" s="33"/>
      <c r="N9" s="33"/>
    </row>
    <row r="10" spans="2:14" ht="44.25" customHeight="1" thickBot="1" x14ac:dyDescent="0.25">
      <c r="C10" s="11" t="s">
        <v>62</v>
      </c>
      <c r="D10" s="11" t="s">
        <v>63</v>
      </c>
      <c r="E10" s="11" t="s">
        <v>64</v>
      </c>
      <c r="F10" s="11" t="s">
        <v>65</v>
      </c>
      <c r="G10" s="11" t="s">
        <v>63</v>
      </c>
      <c r="H10" s="11" t="s">
        <v>64</v>
      </c>
      <c r="I10" s="11" t="s">
        <v>62</v>
      </c>
      <c r="J10" s="11" t="s">
        <v>63</v>
      </c>
      <c r="K10" s="11" t="s">
        <v>64</v>
      </c>
      <c r="L10" s="11" t="s">
        <v>65</v>
      </c>
      <c r="M10" s="11" t="s">
        <v>63</v>
      </c>
      <c r="N10" s="11" t="s">
        <v>64</v>
      </c>
    </row>
    <row r="11" spans="2:14" ht="20.100000000000001" customHeight="1" thickBot="1" x14ac:dyDescent="0.25">
      <c r="B11" s="5" t="s">
        <v>2</v>
      </c>
      <c r="C11" s="25">
        <v>12</v>
      </c>
      <c r="D11" s="25">
        <v>11</v>
      </c>
      <c r="E11" s="25">
        <v>1</v>
      </c>
      <c r="F11" s="25">
        <v>0</v>
      </c>
      <c r="G11" s="25">
        <v>0</v>
      </c>
      <c r="H11" s="25">
        <v>0</v>
      </c>
      <c r="I11" s="25">
        <v>16</v>
      </c>
      <c r="J11" s="25">
        <v>13</v>
      </c>
      <c r="K11" s="25">
        <v>3</v>
      </c>
      <c r="L11" s="25">
        <v>4</v>
      </c>
      <c r="M11" s="25">
        <v>4</v>
      </c>
      <c r="N11" s="25">
        <v>0</v>
      </c>
    </row>
    <row r="12" spans="2:14" ht="20.100000000000001" customHeight="1" thickBot="1" x14ac:dyDescent="0.25">
      <c r="B12" s="6" t="s">
        <v>3</v>
      </c>
      <c r="C12" s="25">
        <v>7</v>
      </c>
      <c r="D12" s="25">
        <v>4</v>
      </c>
      <c r="E12" s="25">
        <v>3</v>
      </c>
      <c r="F12" s="25">
        <v>0</v>
      </c>
      <c r="G12" s="25">
        <v>0</v>
      </c>
      <c r="H12" s="25">
        <v>0</v>
      </c>
      <c r="I12" s="25">
        <v>4</v>
      </c>
      <c r="J12" s="25">
        <v>1</v>
      </c>
      <c r="K12" s="25">
        <v>3</v>
      </c>
      <c r="L12" s="25">
        <v>0</v>
      </c>
      <c r="M12" s="25">
        <v>0</v>
      </c>
      <c r="N12" s="25">
        <v>0</v>
      </c>
    </row>
    <row r="13" spans="2:14" ht="20.100000000000001" customHeight="1" thickBot="1" x14ac:dyDescent="0.25">
      <c r="B13" s="6" t="s">
        <v>4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2:14" ht="20.100000000000001" customHeight="1" thickBot="1" x14ac:dyDescent="0.25">
      <c r="B14" s="6" t="s">
        <v>5</v>
      </c>
      <c r="C14" s="25">
        <v>3</v>
      </c>
      <c r="D14" s="25">
        <v>1</v>
      </c>
      <c r="E14" s="25">
        <v>2</v>
      </c>
      <c r="F14" s="25">
        <v>0</v>
      </c>
      <c r="G14" s="25">
        <v>0</v>
      </c>
      <c r="H14" s="25">
        <v>0</v>
      </c>
      <c r="I14" s="25">
        <v>3</v>
      </c>
      <c r="J14" s="25">
        <v>2</v>
      </c>
      <c r="K14" s="25">
        <v>1</v>
      </c>
      <c r="L14" s="25">
        <v>0</v>
      </c>
      <c r="M14" s="25">
        <v>0</v>
      </c>
      <c r="N14" s="25">
        <v>0</v>
      </c>
    </row>
    <row r="15" spans="2:14" ht="20.100000000000001" customHeight="1" thickBot="1" x14ac:dyDescent="0.25">
      <c r="B15" s="6" t="s">
        <v>6</v>
      </c>
      <c r="C15" s="25">
        <v>14</v>
      </c>
      <c r="D15" s="25">
        <v>11</v>
      </c>
      <c r="E15" s="25">
        <v>3</v>
      </c>
      <c r="F15" s="25">
        <v>1</v>
      </c>
      <c r="G15" s="25">
        <v>1</v>
      </c>
      <c r="H15" s="25">
        <v>0</v>
      </c>
      <c r="I15" s="25">
        <v>4</v>
      </c>
      <c r="J15" s="25">
        <v>4</v>
      </c>
      <c r="K15" s="25">
        <v>0</v>
      </c>
      <c r="L15" s="25">
        <v>1</v>
      </c>
      <c r="M15" s="25">
        <v>1</v>
      </c>
      <c r="N15" s="25">
        <v>0</v>
      </c>
    </row>
    <row r="16" spans="2:14" ht="20.100000000000001" customHeight="1" thickBot="1" x14ac:dyDescent="0.25">
      <c r="B16" s="6" t="s">
        <v>7</v>
      </c>
      <c r="C16" s="25">
        <v>1</v>
      </c>
      <c r="D16" s="25">
        <v>1</v>
      </c>
      <c r="E16" s="25">
        <v>0</v>
      </c>
      <c r="F16" s="25">
        <v>0</v>
      </c>
      <c r="G16" s="25">
        <v>0</v>
      </c>
      <c r="H16" s="25">
        <v>0</v>
      </c>
      <c r="I16" s="25">
        <v>2</v>
      </c>
      <c r="J16" s="25">
        <v>2</v>
      </c>
      <c r="K16" s="25">
        <v>0</v>
      </c>
      <c r="L16" s="25">
        <v>0</v>
      </c>
      <c r="M16" s="25">
        <v>0</v>
      </c>
      <c r="N16" s="25">
        <v>0</v>
      </c>
    </row>
    <row r="17" spans="2:14" ht="20.100000000000001" customHeight="1" thickBot="1" x14ac:dyDescent="0.25">
      <c r="B17" s="6" t="s">
        <v>8</v>
      </c>
      <c r="C17" s="25">
        <v>1</v>
      </c>
      <c r="D17" s="25">
        <v>1</v>
      </c>
      <c r="E17" s="25">
        <v>0</v>
      </c>
      <c r="F17" s="25">
        <v>0</v>
      </c>
      <c r="G17" s="25">
        <v>0</v>
      </c>
      <c r="H17" s="25">
        <v>0</v>
      </c>
      <c r="I17" s="25">
        <v>3</v>
      </c>
      <c r="J17" s="25">
        <v>3</v>
      </c>
      <c r="K17" s="25">
        <v>0</v>
      </c>
      <c r="L17" s="25">
        <v>0</v>
      </c>
      <c r="M17" s="25">
        <v>0</v>
      </c>
      <c r="N17" s="25">
        <v>0</v>
      </c>
    </row>
    <row r="18" spans="2:14" ht="20.100000000000001" customHeight="1" thickBot="1" x14ac:dyDescent="0.25">
      <c r="B18" s="6" t="s">
        <v>9</v>
      </c>
      <c r="C18" s="25">
        <v>4</v>
      </c>
      <c r="D18" s="25">
        <v>3</v>
      </c>
      <c r="E18" s="25">
        <v>1</v>
      </c>
      <c r="F18" s="25">
        <v>0</v>
      </c>
      <c r="G18" s="25">
        <v>0</v>
      </c>
      <c r="H18" s="25">
        <v>0</v>
      </c>
      <c r="I18" s="25">
        <v>1</v>
      </c>
      <c r="J18" s="25">
        <v>1</v>
      </c>
      <c r="K18" s="25">
        <v>0</v>
      </c>
      <c r="L18" s="25">
        <v>0</v>
      </c>
      <c r="M18" s="25">
        <v>0</v>
      </c>
      <c r="N18" s="25">
        <v>0</v>
      </c>
    </row>
    <row r="19" spans="2:14" ht="20.100000000000001" customHeight="1" thickBot="1" x14ac:dyDescent="0.25">
      <c r="B19" s="6" t="s">
        <v>10</v>
      </c>
      <c r="C19" s="25">
        <v>4</v>
      </c>
      <c r="D19" s="25">
        <v>4</v>
      </c>
      <c r="E19" s="25">
        <v>0</v>
      </c>
      <c r="F19" s="25">
        <v>0</v>
      </c>
      <c r="G19" s="25">
        <v>0</v>
      </c>
      <c r="H19" s="25">
        <v>0</v>
      </c>
      <c r="I19" s="25">
        <v>1</v>
      </c>
      <c r="J19" s="25">
        <v>1</v>
      </c>
      <c r="K19" s="25">
        <v>0</v>
      </c>
      <c r="L19" s="25">
        <v>1</v>
      </c>
      <c r="M19" s="25">
        <v>1</v>
      </c>
      <c r="N19" s="25">
        <v>0</v>
      </c>
    </row>
    <row r="20" spans="2:14" ht="20.100000000000001" customHeight="1" thickBot="1" x14ac:dyDescent="0.25">
      <c r="B20" s="6" t="s">
        <v>11</v>
      </c>
      <c r="C20" s="25">
        <v>8</v>
      </c>
      <c r="D20" s="25">
        <v>7</v>
      </c>
      <c r="E20" s="25">
        <v>1</v>
      </c>
      <c r="F20" s="25">
        <v>0</v>
      </c>
      <c r="G20" s="25">
        <v>0</v>
      </c>
      <c r="H20" s="25">
        <v>0</v>
      </c>
      <c r="I20" s="25">
        <v>12</v>
      </c>
      <c r="J20" s="25">
        <v>11</v>
      </c>
      <c r="K20" s="25">
        <v>1</v>
      </c>
      <c r="L20" s="25">
        <v>1</v>
      </c>
      <c r="M20" s="25">
        <v>1</v>
      </c>
      <c r="N20" s="25">
        <v>0</v>
      </c>
    </row>
    <row r="21" spans="2:14" ht="20.100000000000001" customHeight="1" thickBot="1" x14ac:dyDescent="0.25">
      <c r="B21" s="6" t="s">
        <v>12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1</v>
      </c>
      <c r="J21" s="25">
        <v>1</v>
      </c>
      <c r="K21" s="25">
        <v>0</v>
      </c>
      <c r="L21" s="25">
        <v>0</v>
      </c>
      <c r="M21" s="25">
        <v>0</v>
      </c>
      <c r="N21" s="25">
        <v>0</v>
      </c>
    </row>
    <row r="22" spans="2:14" ht="20.100000000000001" customHeight="1" thickBot="1" x14ac:dyDescent="0.25">
      <c r="B22" s="6" t="s">
        <v>13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</row>
    <row r="23" spans="2:14" ht="20.100000000000001" customHeight="1" thickBot="1" x14ac:dyDescent="0.25">
      <c r="B23" s="6" t="s">
        <v>14</v>
      </c>
      <c r="C23" s="25">
        <v>2</v>
      </c>
      <c r="D23" s="25">
        <v>1</v>
      </c>
      <c r="E23" s="25">
        <v>1</v>
      </c>
      <c r="F23" s="25">
        <v>0</v>
      </c>
      <c r="G23" s="25">
        <v>0</v>
      </c>
      <c r="H23" s="25">
        <v>0</v>
      </c>
      <c r="I23" s="25">
        <v>4</v>
      </c>
      <c r="J23" s="25">
        <v>4</v>
      </c>
      <c r="K23" s="25">
        <v>0</v>
      </c>
      <c r="L23" s="25">
        <v>0</v>
      </c>
      <c r="M23" s="25">
        <v>0</v>
      </c>
      <c r="N23" s="25">
        <v>0</v>
      </c>
    </row>
    <row r="24" spans="2:14" ht="20.100000000000001" customHeight="1" thickBot="1" x14ac:dyDescent="0.25">
      <c r="B24" s="6" t="s">
        <v>15</v>
      </c>
      <c r="C24" s="25">
        <v>5</v>
      </c>
      <c r="D24" s="25">
        <v>5</v>
      </c>
      <c r="E24" s="25">
        <v>0</v>
      </c>
      <c r="F24" s="25">
        <v>0</v>
      </c>
      <c r="G24" s="25">
        <v>0</v>
      </c>
      <c r="H24" s="25">
        <v>0</v>
      </c>
      <c r="I24" s="25">
        <v>2</v>
      </c>
      <c r="J24" s="25">
        <v>2</v>
      </c>
      <c r="K24" s="25">
        <v>0</v>
      </c>
      <c r="L24" s="25">
        <v>0</v>
      </c>
      <c r="M24" s="25">
        <v>0</v>
      </c>
      <c r="N24" s="25">
        <v>0</v>
      </c>
    </row>
    <row r="25" spans="2:14" ht="20.100000000000001" customHeight="1" thickBot="1" x14ac:dyDescent="0.25">
      <c r="B25" s="6" t="s">
        <v>16</v>
      </c>
      <c r="C25" s="25">
        <v>3</v>
      </c>
      <c r="D25" s="25">
        <v>0</v>
      </c>
      <c r="E25" s="25">
        <v>3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</row>
    <row r="26" spans="2:14" ht="20.100000000000001" customHeight="1" thickBot="1" x14ac:dyDescent="0.25">
      <c r="B26" s="7" t="s">
        <v>17</v>
      </c>
      <c r="C26" s="25">
        <v>4</v>
      </c>
      <c r="D26" s="25">
        <v>4</v>
      </c>
      <c r="E26" s="25">
        <v>0</v>
      </c>
      <c r="F26" s="25">
        <v>0</v>
      </c>
      <c r="G26" s="25">
        <v>0</v>
      </c>
      <c r="H26" s="25">
        <v>0</v>
      </c>
      <c r="I26" s="25">
        <v>4</v>
      </c>
      <c r="J26" s="25">
        <v>2</v>
      </c>
      <c r="K26" s="25">
        <v>2</v>
      </c>
      <c r="L26" s="25">
        <v>0</v>
      </c>
      <c r="M26" s="25">
        <v>0</v>
      </c>
      <c r="N26" s="25">
        <v>0</v>
      </c>
    </row>
    <row r="27" spans="2:14" ht="20.100000000000001" customHeight="1" thickBot="1" x14ac:dyDescent="0.25">
      <c r="B27" s="8" t="s">
        <v>18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1</v>
      </c>
      <c r="J27" s="25">
        <v>1</v>
      </c>
      <c r="K27" s="25">
        <v>0</v>
      </c>
      <c r="L27" s="25">
        <v>0</v>
      </c>
      <c r="M27" s="25">
        <v>0</v>
      </c>
      <c r="N27" s="25">
        <v>0</v>
      </c>
    </row>
    <row r="28" spans="2:14" ht="20.100000000000001" customHeight="1" thickBot="1" x14ac:dyDescent="0.25">
      <c r="B28" s="9" t="s">
        <v>19</v>
      </c>
      <c r="C28" s="13">
        <f>SUM(C11:C27)</f>
        <v>68</v>
      </c>
      <c r="D28" s="13">
        <f t="shared" ref="D28:N28" si="0">SUM(D11:D27)</f>
        <v>53</v>
      </c>
      <c r="E28" s="13">
        <f t="shared" si="0"/>
        <v>15</v>
      </c>
      <c r="F28" s="13">
        <f t="shared" si="0"/>
        <v>1</v>
      </c>
      <c r="G28" s="13">
        <f t="shared" si="0"/>
        <v>1</v>
      </c>
      <c r="H28" s="13">
        <f t="shared" si="0"/>
        <v>0</v>
      </c>
      <c r="I28" s="13">
        <f t="shared" si="0"/>
        <v>58</v>
      </c>
      <c r="J28" s="13">
        <f t="shared" si="0"/>
        <v>48</v>
      </c>
      <c r="K28" s="13">
        <f t="shared" si="0"/>
        <v>10</v>
      </c>
      <c r="L28" s="13">
        <f t="shared" si="0"/>
        <v>7</v>
      </c>
      <c r="M28" s="13">
        <f t="shared" si="0"/>
        <v>7</v>
      </c>
      <c r="N28" s="13">
        <f t="shared" si="0"/>
        <v>0</v>
      </c>
    </row>
    <row r="29" spans="2:14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2" spans="2:14" ht="62.25" customHeight="1" thickBot="1" x14ac:dyDescent="0.25">
      <c r="C32" s="32" t="s">
        <v>127</v>
      </c>
      <c r="D32" s="33"/>
      <c r="E32" s="33"/>
      <c r="F32" s="32" t="s">
        <v>128</v>
      </c>
      <c r="G32" s="33"/>
      <c r="H32" s="33"/>
    </row>
    <row r="33" spans="2:8" ht="44.25" customHeight="1" thickBot="1" x14ac:dyDescent="0.25">
      <c r="C33" s="11" t="s">
        <v>65</v>
      </c>
      <c r="D33" s="11" t="s">
        <v>63</v>
      </c>
      <c r="E33" s="11" t="s">
        <v>64</v>
      </c>
      <c r="F33" s="11" t="s">
        <v>65</v>
      </c>
      <c r="G33" s="11" t="s">
        <v>63</v>
      </c>
      <c r="H33" s="11" t="s">
        <v>64</v>
      </c>
    </row>
    <row r="34" spans="2:8" ht="20.100000000000001" customHeight="1" thickBot="1" x14ac:dyDescent="0.25">
      <c r="B34" s="5" t="s">
        <v>2</v>
      </c>
      <c r="C34" s="15">
        <f t="shared" ref="C34:H49" si="1">IF(C11=0,"-",IF(I11=0,"-",(I11-C11)/C11))</f>
        <v>0.33333333333333331</v>
      </c>
      <c r="D34" s="15">
        <f t="shared" si="1"/>
        <v>0.18181818181818182</v>
      </c>
      <c r="E34" s="15">
        <f t="shared" si="1"/>
        <v>2</v>
      </c>
      <c r="F34" s="15" t="str">
        <f t="shared" si="1"/>
        <v>-</v>
      </c>
      <c r="G34" s="15" t="str">
        <f t="shared" si="1"/>
        <v>-</v>
      </c>
      <c r="H34" s="15" t="str">
        <f t="shared" si="1"/>
        <v>-</v>
      </c>
    </row>
    <row r="35" spans="2:8" ht="20.100000000000001" customHeight="1" thickBot="1" x14ac:dyDescent="0.25">
      <c r="B35" s="6" t="s">
        <v>3</v>
      </c>
      <c r="C35" s="15">
        <f t="shared" si="1"/>
        <v>-0.42857142857142855</v>
      </c>
      <c r="D35" s="15">
        <f t="shared" si="1"/>
        <v>-0.75</v>
      </c>
      <c r="E35" s="15">
        <f t="shared" si="1"/>
        <v>0</v>
      </c>
      <c r="F35" s="15" t="str">
        <f t="shared" si="1"/>
        <v>-</v>
      </c>
      <c r="G35" s="15" t="str">
        <f t="shared" si="1"/>
        <v>-</v>
      </c>
      <c r="H35" s="15" t="str">
        <f t="shared" si="1"/>
        <v>-</v>
      </c>
    </row>
    <row r="36" spans="2:8" ht="20.100000000000001" customHeight="1" thickBot="1" x14ac:dyDescent="0.25">
      <c r="B36" s="6" t="s">
        <v>4</v>
      </c>
      <c r="C36" s="15" t="str">
        <f t="shared" si="1"/>
        <v>-</v>
      </c>
      <c r="D36" s="15" t="str">
        <f t="shared" si="1"/>
        <v>-</v>
      </c>
      <c r="E36" s="15" t="str">
        <f t="shared" si="1"/>
        <v>-</v>
      </c>
      <c r="F36" s="15" t="str">
        <f t="shared" si="1"/>
        <v>-</v>
      </c>
      <c r="G36" s="15" t="str">
        <f t="shared" si="1"/>
        <v>-</v>
      </c>
      <c r="H36" s="15" t="str">
        <f t="shared" si="1"/>
        <v>-</v>
      </c>
    </row>
    <row r="37" spans="2:8" ht="20.100000000000001" customHeight="1" thickBot="1" x14ac:dyDescent="0.25">
      <c r="B37" s="6" t="s">
        <v>5</v>
      </c>
      <c r="C37" s="15">
        <f t="shared" si="1"/>
        <v>0</v>
      </c>
      <c r="D37" s="15">
        <f t="shared" si="1"/>
        <v>1</v>
      </c>
      <c r="E37" s="15">
        <f t="shared" si="1"/>
        <v>-0.5</v>
      </c>
      <c r="F37" s="15" t="str">
        <f t="shared" si="1"/>
        <v>-</v>
      </c>
      <c r="G37" s="15" t="str">
        <f t="shared" si="1"/>
        <v>-</v>
      </c>
      <c r="H37" s="15" t="str">
        <f t="shared" si="1"/>
        <v>-</v>
      </c>
    </row>
    <row r="38" spans="2:8" ht="20.100000000000001" customHeight="1" thickBot="1" x14ac:dyDescent="0.25">
      <c r="B38" s="6" t="s">
        <v>6</v>
      </c>
      <c r="C38" s="15">
        <f t="shared" si="1"/>
        <v>-0.7142857142857143</v>
      </c>
      <c r="D38" s="15">
        <f t="shared" si="1"/>
        <v>-0.63636363636363635</v>
      </c>
      <c r="E38" s="15" t="str">
        <f t="shared" si="1"/>
        <v>-</v>
      </c>
      <c r="F38" s="15">
        <f t="shared" si="1"/>
        <v>0</v>
      </c>
      <c r="G38" s="15">
        <f t="shared" si="1"/>
        <v>0</v>
      </c>
      <c r="H38" s="15" t="str">
        <f t="shared" si="1"/>
        <v>-</v>
      </c>
    </row>
    <row r="39" spans="2:8" ht="20.100000000000001" customHeight="1" thickBot="1" x14ac:dyDescent="0.25">
      <c r="B39" s="6" t="s">
        <v>7</v>
      </c>
      <c r="C39" s="15">
        <f t="shared" si="1"/>
        <v>1</v>
      </c>
      <c r="D39" s="15">
        <f t="shared" si="1"/>
        <v>1</v>
      </c>
      <c r="E39" s="15" t="str">
        <f t="shared" si="1"/>
        <v>-</v>
      </c>
      <c r="F39" s="15" t="str">
        <f t="shared" si="1"/>
        <v>-</v>
      </c>
      <c r="G39" s="15" t="str">
        <f t="shared" si="1"/>
        <v>-</v>
      </c>
      <c r="H39" s="15" t="str">
        <f t="shared" si="1"/>
        <v>-</v>
      </c>
    </row>
    <row r="40" spans="2:8" ht="20.100000000000001" customHeight="1" thickBot="1" x14ac:dyDescent="0.25">
      <c r="B40" s="6" t="s">
        <v>8</v>
      </c>
      <c r="C40" s="15">
        <f t="shared" si="1"/>
        <v>2</v>
      </c>
      <c r="D40" s="15">
        <f t="shared" si="1"/>
        <v>2</v>
      </c>
      <c r="E40" s="15" t="str">
        <f t="shared" si="1"/>
        <v>-</v>
      </c>
      <c r="F40" s="15" t="str">
        <f t="shared" si="1"/>
        <v>-</v>
      </c>
      <c r="G40" s="15" t="str">
        <f t="shared" si="1"/>
        <v>-</v>
      </c>
      <c r="H40" s="15" t="str">
        <f t="shared" si="1"/>
        <v>-</v>
      </c>
    </row>
    <row r="41" spans="2:8" ht="20.100000000000001" customHeight="1" thickBot="1" x14ac:dyDescent="0.25">
      <c r="B41" s="6" t="s">
        <v>9</v>
      </c>
      <c r="C41" s="15">
        <f t="shared" si="1"/>
        <v>-0.75</v>
      </c>
      <c r="D41" s="15">
        <f t="shared" si="1"/>
        <v>-0.66666666666666663</v>
      </c>
      <c r="E41" s="15" t="str">
        <f t="shared" si="1"/>
        <v>-</v>
      </c>
      <c r="F41" s="15" t="str">
        <f t="shared" si="1"/>
        <v>-</v>
      </c>
      <c r="G41" s="15" t="str">
        <f t="shared" si="1"/>
        <v>-</v>
      </c>
      <c r="H41" s="15" t="str">
        <f t="shared" si="1"/>
        <v>-</v>
      </c>
    </row>
    <row r="42" spans="2:8" ht="20.100000000000001" customHeight="1" thickBot="1" x14ac:dyDescent="0.25">
      <c r="B42" s="6" t="s">
        <v>10</v>
      </c>
      <c r="C42" s="15">
        <f t="shared" si="1"/>
        <v>-0.75</v>
      </c>
      <c r="D42" s="15">
        <f t="shared" si="1"/>
        <v>-0.75</v>
      </c>
      <c r="E42" s="15" t="str">
        <f t="shared" si="1"/>
        <v>-</v>
      </c>
      <c r="F42" s="15" t="str">
        <f t="shared" si="1"/>
        <v>-</v>
      </c>
      <c r="G42" s="15" t="str">
        <f t="shared" si="1"/>
        <v>-</v>
      </c>
      <c r="H42" s="15" t="str">
        <f t="shared" si="1"/>
        <v>-</v>
      </c>
    </row>
    <row r="43" spans="2:8" ht="20.100000000000001" customHeight="1" thickBot="1" x14ac:dyDescent="0.25">
      <c r="B43" s="6" t="s">
        <v>11</v>
      </c>
      <c r="C43" s="15">
        <f t="shared" si="1"/>
        <v>0.5</v>
      </c>
      <c r="D43" s="15">
        <f t="shared" si="1"/>
        <v>0.5714285714285714</v>
      </c>
      <c r="E43" s="15">
        <f t="shared" si="1"/>
        <v>0</v>
      </c>
      <c r="F43" s="15" t="str">
        <f t="shared" si="1"/>
        <v>-</v>
      </c>
      <c r="G43" s="15" t="str">
        <f t="shared" si="1"/>
        <v>-</v>
      </c>
      <c r="H43" s="15" t="str">
        <f t="shared" si="1"/>
        <v>-</v>
      </c>
    </row>
    <row r="44" spans="2:8" ht="20.100000000000001" customHeight="1" thickBot="1" x14ac:dyDescent="0.25">
      <c r="B44" s="6" t="s">
        <v>12</v>
      </c>
      <c r="C44" s="15" t="str">
        <f t="shared" si="1"/>
        <v>-</v>
      </c>
      <c r="D44" s="15" t="str">
        <f t="shared" si="1"/>
        <v>-</v>
      </c>
      <c r="E44" s="15" t="str">
        <f t="shared" si="1"/>
        <v>-</v>
      </c>
      <c r="F44" s="15" t="str">
        <f t="shared" si="1"/>
        <v>-</v>
      </c>
      <c r="G44" s="15" t="str">
        <f t="shared" si="1"/>
        <v>-</v>
      </c>
      <c r="H44" s="15" t="str">
        <f t="shared" si="1"/>
        <v>-</v>
      </c>
    </row>
    <row r="45" spans="2:8" ht="20.100000000000001" customHeight="1" thickBot="1" x14ac:dyDescent="0.25">
      <c r="B45" s="6" t="s">
        <v>13</v>
      </c>
      <c r="C45" s="15" t="str">
        <f t="shared" si="1"/>
        <v>-</v>
      </c>
      <c r="D45" s="15" t="str">
        <f t="shared" si="1"/>
        <v>-</v>
      </c>
      <c r="E45" s="15" t="str">
        <f t="shared" si="1"/>
        <v>-</v>
      </c>
      <c r="F45" s="15" t="str">
        <f t="shared" si="1"/>
        <v>-</v>
      </c>
      <c r="G45" s="15" t="str">
        <f t="shared" si="1"/>
        <v>-</v>
      </c>
      <c r="H45" s="15" t="str">
        <f t="shared" si="1"/>
        <v>-</v>
      </c>
    </row>
    <row r="46" spans="2:8" ht="20.100000000000001" customHeight="1" thickBot="1" x14ac:dyDescent="0.25">
      <c r="B46" s="6" t="s">
        <v>14</v>
      </c>
      <c r="C46" s="15">
        <f t="shared" si="1"/>
        <v>1</v>
      </c>
      <c r="D46" s="15">
        <f t="shared" si="1"/>
        <v>3</v>
      </c>
      <c r="E46" s="15" t="str">
        <f t="shared" si="1"/>
        <v>-</v>
      </c>
      <c r="F46" s="15" t="str">
        <f t="shared" si="1"/>
        <v>-</v>
      </c>
      <c r="G46" s="15" t="str">
        <f t="shared" si="1"/>
        <v>-</v>
      </c>
      <c r="H46" s="15" t="str">
        <f t="shared" si="1"/>
        <v>-</v>
      </c>
    </row>
    <row r="47" spans="2:8" ht="20.100000000000001" customHeight="1" thickBot="1" x14ac:dyDescent="0.25">
      <c r="B47" s="6" t="s">
        <v>15</v>
      </c>
      <c r="C47" s="15">
        <f t="shared" si="1"/>
        <v>-0.6</v>
      </c>
      <c r="D47" s="15">
        <f t="shared" si="1"/>
        <v>-0.6</v>
      </c>
      <c r="E47" s="15" t="str">
        <f t="shared" si="1"/>
        <v>-</v>
      </c>
      <c r="F47" s="15" t="str">
        <f t="shared" si="1"/>
        <v>-</v>
      </c>
      <c r="G47" s="15" t="str">
        <f t="shared" si="1"/>
        <v>-</v>
      </c>
      <c r="H47" s="15" t="str">
        <f t="shared" si="1"/>
        <v>-</v>
      </c>
    </row>
    <row r="48" spans="2:8" ht="20.100000000000001" customHeight="1" thickBot="1" x14ac:dyDescent="0.25">
      <c r="B48" s="6" t="s">
        <v>16</v>
      </c>
      <c r="C48" s="15" t="str">
        <f t="shared" si="1"/>
        <v>-</v>
      </c>
      <c r="D48" s="15" t="str">
        <f t="shared" si="1"/>
        <v>-</v>
      </c>
      <c r="E48" s="15" t="str">
        <f t="shared" si="1"/>
        <v>-</v>
      </c>
      <c r="F48" s="15" t="str">
        <f t="shared" si="1"/>
        <v>-</v>
      </c>
      <c r="G48" s="15" t="str">
        <f t="shared" si="1"/>
        <v>-</v>
      </c>
      <c r="H48" s="15" t="str">
        <f t="shared" si="1"/>
        <v>-</v>
      </c>
    </row>
    <row r="49" spans="2:8" ht="20.100000000000001" customHeight="1" thickBot="1" x14ac:dyDescent="0.25">
      <c r="B49" s="7" t="s">
        <v>17</v>
      </c>
      <c r="C49" s="15">
        <f t="shared" si="1"/>
        <v>0</v>
      </c>
      <c r="D49" s="15">
        <f t="shared" si="1"/>
        <v>-0.5</v>
      </c>
      <c r="E49" s="15" t="str">
        <f t="shared" si="1"/>
        <v>-</v>
      </c>
      <c r="F49" s="15" t="str">
        <f t="shared" si="1"/>
        <v>-</v>
      </c>
      <c r="G49" s="15" t="str">
        <f t="shared" si="1"/>
        <v>-</v>
      </c>
      <c r="H49" s="15" t="str">
        <f t="shared" si="1"/>
        <v>-</v>
      </c>
    </row>
    <row r="50" spans="2:8" ht="20.100000000000001" customHeight="1" thickBot="1" x14ac:dyDescent="0.25">
      <c r="B50" s="8" t="s">
        <v>18</v>
      </c>
      <c r="C50" s="15" t="str">
        <f t="shared" ref="C50:H51" si="2">IF(C27=0,"-",IF(I27=0,"-",(I27-C27)/C27))</f>
        <v>-</v>
      </c>
      <c r="D50" s="15" t="str">
        <f t="shared" si="2"/>
        <v>-</v>
      </c>
      <c r="E50" s="15" t="str">
        <f t="shared" si="2"/>
        <v>-</v>
      </c>
      <c r="F50" s="15" t="str">
        <f t="shared" si="2"/>
        <v>-</v>
      </c>
      <c r="G50" s="15" t="str">
        <f t="shared" si="2"/>
        <v>-</v>
      </c>
      <c r="H50" s="15" t="str">
        <f t="shared" si="2"/>
        <v>-</v>
      </c>
    </row>
    <row r="51" spans="2:8" ht="20.100000000000001" customHeight="1" thickBot="1" x14ac:dyDescent="0.25">
      <c r="B51" s="9" t="s">
        <v>19</v>
      </c>
      <c r="C51" s="16">
        <f t="shared" si="2"/>
        <v>-0.14705882352941177</v>
      </c>
      <c r="D51" s="16">
        <f t="shared" si="2"/>
        <v>-9.4339622641509441E-2</v>
      </c>
      <c r="E51" s="16">
        <f t="shared" si="2"/>
        <v>-0.33333333333333331</v>
      </c>
      <c r="F51" s="16">
        <f t="shared" si="2"/>
        <v>6</v>
      </c>
      <c r="G51" s="16">
        <f t="shared" si="2"/>
        <v>6</v>
      </c>
      <c r="H51" s="16" t="str">
        <f t="shared" si="2"/>
        <v>-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Audiencias_Pers Enjuic por Sexo</vt:lpstr>
      <vt:lpstr>Audiencias_Sentencias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2019-09-06T09:56:12Z</cp:lastPrinted>
  <dcterms:created xsi:type="dcterms:W3CDTF">2018-12-11T12:27:19Z</dcterms:created>
  <dcterms:modified xsi:type="dcterms:W3CDTF">2022-10-13T07:36:02Z</dcterms:modified>
</cp:coreProperties>
</file>